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РЕПИСКА С УЧРЕЖДЕНИЯМИ\2024 год\Организационный сектор\на 01.07.2024\"/>
    </mc:Choice>
  </mc:AlternateContent>
  <bookViews>
    <workbookView xWindow="0" yWindow="0" windowWidth="28650" windowHeight="114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36" i="1" l="1"/>
  <c r="C21" i="1" l="1"/>
  <c r="C9" i="1"/>
  <c r="D38" i="1" l="1"/>
  <c r="D37" i="1"/>
  <c r="G36" i="1"/>
  <c r="B9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<sst xmlns="http://schemas.openxmlformats.org/spreadsheetml/2006/main" count="83" uniqueCount="78">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</sst>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40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4" fillId="0" borderId="24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4" fillId="0" borderId="17" xfId="41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0" fillId="0" borderId="16" xfId="41" applyNumberFormat="1" applyFont="1" applyBorder="1" applyAlignment="1">
      <alignment horizontal="center" vertical="center"/>
    </xf>
    <xf numFmtId="164" fontId="20" fillId="0" borderId="36" xfId="41" applyNumberFormat="1" applyFont="1" applyBorder="1" applyAlignment="1">
      <alignment horizontal="center" vertical="center"/>
    </xf>
    <xf numFmtId="164" fontId="20" fillId="0" borderId="17" xfId="41" applyNumberFormat="1" applyFont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0" fillId="0" borderId="37" xfId="41" applyNumberFormat="1" applyFont="1" applyBorder="1" applyAlignment="1">
      <alignment horizontal="center" vertical="center"/>
    </xf>
    <xf numFmtId="164" fontId="24" fillId="0" borderId="37" xfId="41" applyNumberFormat="1" applyFont="1" applyBorder="1" applyAlignment="1">
      <alignment horizontal="center" vertical="center"/>
    </xf>
    <xf numFmtId="164" fontId="24" fillId="0" borderId="33" xfId="41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0" fillId="0" borderId="33" xfId="41" applyNumberFormat="1" applyFont="1" applyFill="1" applyBorder="1" applyAlignment="1">
      <alignment horizontal="center" vertical="center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35" xfId="41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4" fillId="25" borderId="17" xfId="0" applyNumberFormat="1" applyFont="1" applyFill="1" applyBorder="1" applyAlignment="1">
      <alignment horizontal="center" vertical="center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4" fillId="24" borderId="17" xfId="0" applyNumberFormat="1" applyFont="1" applyFill="1" applyBorder="1" applyAlignment="1">
      <alignment horizontal="center" vertical="center"/>
    </xf>
    <xf numFmtId="164" fontId="25" fillId="0" borderId="40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left" vertical="center" wrapText="1"/>
    </xf>
    <xf numFmtId="164" fontId="24" fillId="0" borderId="17" xfId="0" applyNumberFormat="1" applyFont="1" applyBorder="1" applyAlignment="1">
      <alignment horizontal="center" vertical="center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center" vertical="center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6" fillId="0" borderId="34" xfId="0" applyNumberFormat="1" applyFont="1" applyBorder="1" applyAlignment="1">
      <alignment horizontal="left" vertical="center" wrapText="1"/>
    </xf>
    <xf numFmtId="164" fontId="26" fillId="0" borderId="35" xfId="0" applyNumberFormat="1" applyFont="1" applyBorder="1" applyAlignment="1">
      <alignment horizontal="left" vertical="center" wrapText="1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43" xfId="0" applyNumberFormat="1" applyFont="1" applyBorder="1" applyAlignment="1">
      <alignment horizontal="left" vertical="center" wrapText="1"/>
    </xf>
    <xf numFmtId="164" fontId="20" fillId="0" borderId="43" xfId="0" applyNumberFormat="1" applyFont="1" applyFill="1" applyBorder="1" applyAlignment="1">
      <alignment horizontal="center" vertical="center"/>
    </xf>
    <xf numFmtId="164" fontId="20" fillId="0" borderId="43" xfId="0" applyNumberFormat="1" applyFont="1" applyBorder="1" applyAlignment="1">
      <alignment vertical="center" wrapText="1"/>
    </xf>
    <xf numFmtId="164" fontId="27" fillId="0" borderId="43" xfId="0" applyNumberFormat="1" applyFont="1" applyFill="1" applyBorder="1" applyAlignment="1">
      <alignment horizontal="center" vertical="center"/>
    </xf>
    <xf numFmtId="164" fontId="20" fillId="0" borderId="36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J26" sqref="J26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133" t="s">
        <v>0</v>
      </c>
      <c r="B1" s="133"/>
      <c r="C1" s="133"/>
      <c r="D1" s="133"/>
      <c r="E1" s="133"/>
      <c r="F1" s="133"/>
      <c r="G1" s="133"/>
    </row>
    <row r="2" spans="1:10" ht="15.75" x14ac:dyDescent="0.25">
      <c r="A2" s="133" t="s">
        <v>77</v>
      </c>
      <c r="B2" s="133"/>
      <c r="C2" s="133"/>
      <c r="D2" s="133"/>
      <c r="E2" s="133"/>
      <c r="F2" s="133"/>
      <c r="G2" s="133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83" t="s">
        <v>49</v>
      </c>
      <c r="B5" s="84">
        <f>B6+B19</f>
        <v>68629698.069999993</v>
      </c>
      <c r="C5" s="84">
        <f>C6+C19</f>
        <v>32946994.609999999</v>
      </c>
      <c r="D5" s="63">
        <f t="shared" ref="D5:D26" si="0">C5/B5*100</f>
        <v>48.006905955487625</v>
      </c>
      <c r="E5" s="15" t="s">
        <v>1</v>
      </c>
      <c r="F5" s="16">
        <v>57080730.799999997</v>
      </c>
      <c r="G5" s="17">
        <v>25329812.949999999</v>
      </c>
      <c r="H5" s="18">
        <f>G5/F5*100</f>
        <v>44.375418105193567</v>
      </c>
      <c r="I5" s="19">
        <f>G5/G27*100</f>
        <v>24.652944969299305</v>
      </c>
    </row>
    <row r="6" spans="1:10" ht="45" customHeight="1" thickBot="1" x14ac:dyDescent="0.25">
      <c r="A6" s="85" t="s">
        <v>48</v>
      </c>
      <c r="B6" s="86">
        <f>B7+B9+B14+B18+B8</f>
        <v>55379600</v>
      </c>
      <c r="C6" s="86">
        <f>C7+C9+C14+C18+C8</f>
        <v>26719788.02</v>
      </c>
      <c r="D6" s="64">
        <f t="shared" si="0"/>
        <v>48.248430866239559</v>
      </c>
      <c r="E6" s="20" t="s">
        <v>2</v>
      </c>
      <c r="F6" s="21">
        <v>41728977</v>
      </c>
      <c r="G6" s="22">
        <v>16930361.699999999</v>
      </c>
      <c r="H6" s="23">
        <f t="shared" ref="H6:H35" si="1">G6/F6*100</f>
        <v>40.572194472919861</v>
      </c>
      <c r="I6" s="24">
        <f>G6/G27*100</f>
        <v>16.477945420454937</v>
      </c>
      <c r="J6" s="14"/>
    </row>
    <row r="7" spans="1:10" ht="27.75" customHeight="1" thickBot="1" x14ac:dyDescent="0.25">
      <c r="A7" s="87" t="s">
        <v>3</v>
      </c>
      <c r="B7" s="88">
        <v>20083900</v>
      </c>
      <c r="C7" s="88">
        <v>8557685.4000000004</v>
      </c>
      <c r="D7" s="65">
        <f t="shared" si="0"/>
        <v>42.60967939493824</v>
      </c>
      <c r="E7" s="134" t="s">
        <v>30</v>
      </c>
      <c r="F7" s="136">
        <v>338600</v>
      </c>
      <c r="G7" s="138">
        <v>173665.06</v>
      </c>
      <c r="H7" s="129">
        <f t="shared" si="1"/>
        <v>51.28914943886592</v>
      </c>
      <c r="I7" s="131">
        <f>G7/G27*100</f>
        <v>0.16902434991214818</v>
      </c>
      <c r="J7" s="14"/>
    </row>
    <row r="8" spans="1:10" ht="18" customHeight="1" thickBot="1" x14ac:dyDescent="0.25">
      <c r="A8" s="89" t="s">
        <v>66</v>
      </c>
      <c r="B8" s="90">
        <v>8362900</v>
      </c>
      <c r="C8" s="90">
        <v>4023075.63</v>
      </c>
      <c r="D8" s="65">
        <f t="shared" si="0"/>
        <v>48.106226667782707</v>
      </c>
      <c r="E8" s="135"/>
      <c r="F8" s="137"/>
      <c r="G8" s="139"/>
      <c r="H8" s="130"/>
      <c r="I8" s="132"/>
      <c r="J8" s="14"/>
    </row>
    <row r="9" spans="1:10" ht="46.5" customHeight="1" thickBot="1" x14ac:dyDescent="0.25">
      <c r="A9" s="91" t="s">
        <v>40</v>
      </c>
      <c r="B9" s="90">
        <f>B10+B11+B12+B13</f>
        <v>19693500</v>
      </c>
      <c r="C9" s="90">
        <f>C10+C11+C12+C13</f>
        <v>12454116.59</v>
      </c>
      <c r="D9" s="66">
        <f t="shared" si="0"/>
        <v>63.239731840454972</v>
      </c>
      <c r="E9" s="15" t="s">
        <v>4</v>
      </c>
      <c r="F9" s="16">
        <v>2113900</v>
      </c>
      <c r="G9" s="17">
        <v>949768.8</v>
      </c>
      <c r="H9" s="18">
        <f t="shared" si="1"/>
        <v>44.929693930649513</v>
      </c>
      <c r="I9" s="19">
        <f>G9/G27*100</f>
        <v>0.9243889011804739</v>
      </c>
      <c r="J9" s="14"/>
    </row>
    <row r="10" spans="1:10" ht="45.75" customHeight="1" thickBot="1" x14ac:dyDescent="0.25">
      <c r="A10" s="92" t="s">
        <v>34</v>
      </c>
      <c r="B10" s="93">
        <v>17789800</v>
      </c>
      <c r="C10" s="93">
        <v>10475169.24</v>
      </c>
      <c r="D10" s="67">
        <f t="shared" si="0"/>
        <v>58.883007341285456</v>
      </c>
      <c r="E10" s="25" t="s">
        <v>75</v>
      </c>
      <c r="F10" s="26">
        <v>1949000</v>
      </c>
      <c r="G10" s="27">
        <v>900622.04</v>
      </c>
      <c r="H10" s="28">
        <f t="shared" si="1"/>
        <v>46.209442791174965</v>
      </c>
      <c r="I10" s="24">
        <f>G10/G27*100</f>
        <v>0.87655545005744218</v>
      </c>
      <c r="J10" s="14"/>
    </row>
    <row r="11" spans="1:10" ht="40.5" customHeight="1" thickBot="1" x14ac:dyDescent="0.25">
      <c r="A11" s="94" t="s">
        <v>5</v>
      </c>
      <c r="B11" s="95"/>
      <c r="C11" s="95">
        <v>0</v>
      </c>
      <c r="D11" s="67" t="e">
        <f t="shared" si="0"/>
        <v>#DIV/0!</v>
      </c>
      <c r="E11" s="29" t="s">
        <v>76</v>
      </c>
      <c r="F11" s="21">
        <v>164900</v>
      </c>
      <c r="G11" s="22">
        <v>49146.76</v>
      </c>
      <c r="H11" s="30">
        <f t="shared" si="1"/>
        <v>29.803978168587026</v>
      </c>
      <c r="I11" s="24">
        <f>G11/G27*100</f>
        <v>4.7833451123031702E-2</v>
      </c>
      <c r="J11" s="14"/>
    </row>
    <row r="12" spans="1:10" ht="22.5" customHeight="1" thickBot="1" x14ac:dyDescent="0.25">
      <c r="A12" s="96" t="s">
        <v>6</v>
      </c>
      <c r="B12" s="97">
        <v>503700</v>
      </c>
      <c r="C12" s="97">
        <v>503790.35</v>
      </c>
      <c r="D12" s="68">
        <f t="shared" si="0"/>
        <v>100.01793726424459</v>
      </c>
      <c r="E12" s="31" t="s">
        <v>32</v>
      </c>
      <c r="F12" s="81">
        <v>81903510.810000002</v>
      </c>
      <c r="G12" s="82">
        <v>25004294.390000001</v>
      </c>
      <c r="H12" s="32">
        <f t="shared" si="1"/>
        <v>30.528965294302264</v>
      </c>
      <c r="I12" s="19">
        <f>G12/G27*100</f>
        <v>24.336124976905104</v>
      </c>
      <c r="J12" s="14"/>
    </row>
    <row r="13" spans="1:10" ht="29.25" customHeight="1" thickBot="1" x14ac:dyDescent="0.25">
      <c r="A13" s="98" t="s">
        <v>58</v>
      </c>
      <c r="B13" s="99">
        <v>1400000</v>
      </c>
      <c r="C13" s="100">
        <v>1475157</v>
      </c>
      <c r="D13" s="69">
        <f t="shared" si="0"/>
        <v>105.36835714285715</v>
      </c>
      <c r="E13" s="33" t="s">
        <v>59</v>
      </c>
      <c r="F13" s="21">
        <v>173000</v>
      </c>
      <c r="G13" s="22">
        <v>89511.44</v>
      </c>
      <c r="H13" s="34">
        <f t="shared" si="1"/>
        <v>51.740716763005778</v>
      </c>
      <c r="I13" s="24">
        <f>G13/G27*100</f>
        <v>8.7119498623961872E-2</v>
      </c>
      <c r="J13" s="14"/>
    </row>
    <row r="14" spans="1:10" ht="34.5" customHeight="1" thickBot="1" x14ac:dyDescent="0.25">
      <c r="A14" s="101" t="s">
        <v>41</v>
      </c>
      <c r="B14" s="102">
        <f>B15+B16+B17</f>
        <v>6629300</v>
      </c>
      <c r="C14" s="102">
        <f>C15+C16+C17</f>
        <v>1348109.57</v>
      </c>
      <c r="D14" s="65">
        <f t="shared" si="0"/>
        <v>20.335624726592552</v>
      </c>
      <c r="E14" s="35" t="s">
        <v>7</v>
      </c>
      <c r="F14" s="21">
        <v>190000</v>
      </c>
      <c r="G14" s="22">
        <v>0</v>
      </c>
      <c r="H14" s="34">
        <f t="shared" si="1"/>
        <v>0</v>
      </c>
      <c r="I14" s="24">
        <f>G14/G27*100</f>
        <v>0</v>
      </c>
      <c r="J14" s="14"/>
    </row>
    <row r="15" spans="1:10" ht="24" customHeight="1" thickBot="1" x14ac:dyDescent="0.25">
      <c r="A15" s="96" t="s">
        <v>73</v>
      </c>
      <c r="B15" s="103">
        <v>1850000</v>
      </c>
      <c r="C15" s="103">
        <v>104638.05</v>
      </c>
      <c r="D15" s="70">
        <f t="shared" si="0"/>
        <v>5.6561108108108114</v>
      </c>
      <c r="E15" s="35" t="s">
        <v>8</v>
      </c>
      <c r="F15" s="21">
        <v>4800050</v>
      </c>
      <c r="G15" s="22">
        <v>4800050</v>
      </c>
      <c r="H15" s="34">
        <f t="shared" si="1"/>
        <v>100</v>
      </c>
      <c r="I15" s="24">
        <f>G15/G27*100</f>
        <v>4.6717821696304762</v>
      </c>
      <c r="J15" s="14"/>
    </row>
    <row r="16" spans="1:10" ht="26.25" customHeight="1" thickBot="1" x14ac:dyDescent="0.25">
      <c r="A16" s="96" t="s">
        <v>74</v>
      </c>
      <c r="B16" s="93">
        <v>3539300</v>
      </c>
      <c r="C16" s="93">
        <v>1030843.29</v>
      </c>
      <c r="D16" s="67">
        <f t="shared" si="0"/>
        <v>29.125626253778996</v>
      </c>
      <c r="E16" s="36" t="s">
        <v>35</v>
      </c>
      <c r="F16" s="21">
        <v>59223216.810000002</v>
      </c>
      <c r="G16" s="22">
        <v>20061733.02</v>
      </c>
      <c r="H16" s="34">
        <f t="shared" si="1"/>
        <v>33.874777664242856</v>
      </c>
      <c r="I16" s="24">
        <f>G16/G27*100</f>
        <v>19.525639652654235</v>
      </c>
      <c r="J16" s="14"/>
    </row>
    <row r="17" spans="1:12" ht="24.75" customHeight="1" thickBot="1" x14ac:dyDescent="0.25">
      <c r="A17" s="92" t="s">
        <v>56</v>
      </c>
      <c r="B17" s="104">
        <v>1240000</v>
      </c>
      <c r="C17" s="104">
        <v>212628.23</v>
      </c>
      <c r="D17" s="67">
        <f t="shared" si="0"/>
        <v>17.147437903225807</v>
      </c>
      <c r="E17" s="37" t="s">
        <v>62</v>
      </c>
      <c r="F17" s="21">
        <v>17517244</v>
      </c>
      <c r="G17" s="22">
        <v>52999.93</v>
      </c>
      <c r="H17" s="34">
        <f t="shared" si="1"/>
        <v>0.30255861024713704</v>
      </c>
      <c r="I17" s="24">
        <f>G17/G27*100</f>
        <v>5.158365599642991E-2</v>
      </c>
      <c r="J17" s="11"/>
      <c r="L17" t="s">
        <v>65</v>
      </c>
    </row>
    <row r="18" spans="1:12" ht="30" customHeight="1" thickBot="1" x14ac:dyDescent="0.25">
      <c r="A18" s="105" t="s">
        <v>11</v>
      </c>
      <c r="B18" s="106">
        <v>610000</v>
      </c>
      <c r="C18" s="106">
        <v>336800.83</v>
      </c>
      <c r="D18" s="69">
        <f t="shared" si="0"/>
        <v>55.213250819672133</v>
      </c>
      <c r="E18" s="38" t="s">
        <v>31</v>
      </c>
      <c r="F18" s="16">
        <v>25204635.280000001</v>
      </c>
      <c r="G18" s="17">
        <v>4488987.4000000004</v>
      </c>
      <c r="H18" s="32">
        <f t="shared" si="1"/>
        <v>17.810166067199685</v>
      </c>
      <c r="I18" s="19">
        <f>G18/G27*100</f>
        <v>4.3690318423799486</v>
      </c>
      <c r="J18" s="14"/>
    </row>
    <row r="19" spans="1:12" ht="33" customHeight="1" thickBot="1" x14ac:dyDescent="0.25">
      <c r="A19" s="85" t="s">
        <v>47</v>
      </c>
      <c r="B19" s="107">
        <f>B20+B21+B23+B24+B25+B26</f>
        <v>13250098.07</v>
      </c>
      <c r="C19" s="107">
        <f>C20+C21+C23+C24+C25+C26</f>
        <v>6227206.5899999999</v>
      </c>
      <c r="D19" s="71">
        <f t="shared" si="0"/>
        <v>46.997437732926905</v>
      </c>
      <c r="E19" s="15" t="s">
        <v>9</v>
      </c>
      <c r="F19" s="16">
        <v>4916370.25</v>
      </c>
      <c r="G19" s="17">
        <v>0</v>
      </c>
      <c r="H19" s="62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108" t="s">
        <v>13</v>
      </c>
      <c r="B20" s="88">
        <v>2831900</v>
      </c>
      <c r="C20" s="88">
        <v>1526604.24</v>
      </c>
      <c r="D20" s="65">
        <f t="shared" si="0"/>
        <v>53.907420459762001</v>
      </c>
      <c r="E20" s="40" t="s">
        <v>10</v>
      </c>
      <c r="F20" s="16">
        <f>F21+F22+F23</f>
        <v>106846412.69</v>
      </c>
      <c r="G20" s="16">
        <f>G21+G22+G23</f>
        <v>46082835.159999996</v>
      </c>
      <c r="H20" s="80">
        <f t="shared" si="1"/>
        <v>43.129978817073564</v>
      </c>
      <c r="I20" s="19">
        <f>G20/G27*100</f>
        <v>44.851401053428276</v>
      </c>
      <c r="J20" s="14"/>
    </row>
    <row r="21" spans="1:12" ht="35.25" customHeight="1" thickBot="1" x14ac:dyDescent="0.25">
      <c r="A21" s="109" t="s">
        <v>14</v>
      </c>
      <c r="B21" s="88">
        <f>B22</f>
        <v>5200</v>
      </c>
      <c r="C21" s="88">
        <f>C22</f>
        <v>8821.83</v>
      </c>
      <c r="D21" s="65">
        <f t="shared" si="0"/>
        <v>169.65057692307693</v>
      </c>
      <c r="E21" s="39" t="s">
        <v>12</v>
      </c>
      <c r="F21" s="21">
        <v>63921351.689999998</v>
      </c>
      <c r="G21" s="22">
        <v>29271836.59</v>
      </c>
      <c r="H21" s="34">
        <f t="shared" si="1"/>
        <v>45.793519404845988</v>
      </c>
      <c r="I21" s="24">
        <f>G21/G27*100</f>
        <v>28.489629119175625</v>
      </c>
      <c r="J21" s="14"/>
    </row>
    <row r="22" spans="1:12" ht="28.5" customHeight="1" thickBot="1" x14ac:dyDescent="0.25">
      <c r="A22" s="110" t="s">
        <v>37</v>
      </c>
      <c r="B22" s="104">
        <v>5200</v>
      </c>
      <c r="C22" s="104">
        <v>8821.83</v>
      </c>
      <c r="D22" s="72">
        <f t="shared" si="0"/>
        <v>169.65057692307693</v>
      </c>
      <c r="E22" s="39" t="s">
        <v>44</v>
      </c>
      <c r="F22" s="21">
        <v>32269761</v>
      </c>
      <c r="G22" s="22">
        <v>11332513.23</v>
      </c>
      <c r="H22" s="34">
        <f t="shared" si="1"/>
        <v>35.118057521405255</v>
      </c>
      <c r="I22" s="24">
        <f>G22/G27*100</f>
        <v>11.029683700173015</v>
      </c>
      <c r="J22" s="14"/>
    </row>
    <row r="23" spans="1:12" ht="33" customHeight="1" thickBot="1" x14ac:dyDescent="0.25">
      <c r="A23" s="111" t="s">
        <v>16</v>
      </c>
      <c r="B23" s="102">
        <v>6587100</v>
      </c>
      <c r="C23" s="102">
        <v>2957064.83</v>
      </c>
      <c r="D23" s="73">
        <f t="shared" si="0"/>
        <v>44.891755552519321</v>
      </c>
      <c r="E23" s="20" t="s">
        <v>15</v>
      </c>
      <c r="F23" s="21">
        <v>10655300</v>
      </c>
      <c r="G23" s="22">
        <v>5478485.3399999999</v>
      </c>
      <c r="H23" s="34">
        <f t="shared" si="1"/>
        <v>51.415589800381035</v>
      </c>
      <c r="I23" s="24">
        <f>G23/G27*100</f>
        <v>5.3320882340796363</v>
      </c>
      <c r="J23" s="14"/>
    </row>
    <row r="24" spans="1:12" ht="36.75" customHeight="1" thickBot="1" x14ac:dyDescent="0.25">
      <c r="A24" s="101" t="s">
        <v>18</v>
      </c>
      <c r="B24" s="112">
        <v>2845446.52</v>
      </c>
      <c r="C24" s="112">
        <v>82500.36</v>
      </c>
      <c r="D24" s="73">
        <f t="shared" si="0"/>
        <v>2.8993818516750753</v>
      </c>
      <c r="E24" s="41" t="s">
        <v>71</v>
      </c>
      <c r="F24" s="16">
        <v>235475</v>
      </c>
      <c r="G24" s="17">
        <v>137562.67000000001</v>
      </c>
      <c r="H24" s="32">
        <f t="shared" si="1"/>
        <v>58.419224970803697</v>
      </c>
      <c r="I24" s="19">
        <f>G24/G27*100</f>
        <v>0.13388669470375544</v>
      </c>
      <c r="J24" s="14"/>
    </row>
    <row r="25" spans="1:12" ht="34.5" customHeight="1" thickBot="1" x14ac:dyDescent="0.25">
      <c r="A25" s="108" t="s">
        <v>21</v>
      </c>
      <c r="B25" s="112">
        <v>126000</v>
      </c>
      <c r="C25" s="112">
        <v>366608.68</v>
      </c>
      <c r="D25" s="73">
        <f t="shared" si="0"/>
        <v>290.95926984126982</v>
      </c>
      <c r="E25" s="41" t="s">
        <v>45</v>
      </c>
      <c r="F25" s="16">
        <v>1157300</v>
      </c>
      <c r="G25" s="17">
        <v>578660.28</v>
      </c>
      <c r="H25" s="80">
        <f t="shared" si="1"/>
        <v>50.000888274431865</v>
      </c>
      <c r="I25" s="19">
        <f>G25/G27*100</f>
        <v>0.56319721219099372</v>
      </c>
      <c r="J25" s="14"/>
    </row>
    <row r="26" spans="1:12" ht="53.25" thickBot="1" x14ac:dyDescent="0.25">
      <c r="A26" s="113" t="s">
        <v>57</v>
      </c>
      <c r="B26" s="114">
        <v>854451.55</v>
      </c>
      <c r="C26" s="114">
        <v>1285606.6499999999</v>
      </c>
      <c r="D26" s="74">
        <f t="shared" si="0"/>
        <v>150.45986516145939</v>
      </c>
      <c r="E26" s="42" t="s">
        <v>63</v>
      </c>
      <c r="F26" s="16">
        <v>0</v>
      </c>
      <c r="G26" s="17">
        <v>0</v>
      </c>
      <c r="H26" s="80">
        <v>0</v>
      </c>
      <c r="I26" s="19">
        <f>G26/G27*100</f>
        <v>0</v>
      </c>
      <c r="J26" s="14"/>
    </row>
    <row r="27" spans="1:12" ht="13.5" thickBot="1" x14ac:dyDescent="0.25">
      <c r="A27" s="115" t="s">
        <v>22</v>
      </c>
      <c r="B27" s="86">
        <f>B5</f>
        <v>68629698.069999993</v>
      </c>
      <c r="C27" s="86">
        <f>C5</f>
        <v>32946994.609999999</v>
      </c>
      <c r="D27" s="64">
        <f t="shared" ref="D27:D39" si="2">C27/B27*100</f>
        <v>48.006905955487625</v>
      </c>
      <c r="E27" s="43" t="s">
        <v>17</v>
      </c>
      <c r="F27" s="44">
        <v>279796934.82999998</v>
      </c>
      <c r="G27" s="45">
        <v>102745586.70999999</v>
      </c>
      <c r="H27" s="46">
        <f t="shared" si="1"/>
        <v>36.721484019267947</v>
      </c>
      <c r="I27" s="19">
        <f>G27/G27*100</f>
        <v>100</v>
      </c>
      <c r="J27" s="14"/>
    </row>
    <row r="28" spans="1:12" ht="21.75" thickBot="1" x14ac:dyDescent="0.25">
      <c r="A28" s="116" t="s">
        <v>51</v>
      </c>
      <c r="B28" s="86">
        <f>B29+B35+B37+B38+B36</f>
        <v>195594260.80000001</v>
      </c>
      <c r="C28" s="86">
        <f>C29+C35+C37+C38+C36</f>
        <v>67581850.640000001</v>
      </c>
      <c r="D28" s="64">
        <f t="shared" si="2"/>
        <v>34.552062194250226</v>
      </c>
      <c r="E28" s="47" t="s">
        <v>19</v>
      </c>
      <c r="F28" s="44">
        <v>-15572975.960000001</v>
      </c>
      <c r="G28" s="45">
        <v>-2216741.46</v>
      </c>
      <c r="H28" s="46">
        <f t="shared" si="1"/>
        <v>14.234539793125064</v>
      </c>
      <c r="I28" s="19"/>
      <c r="J28" s="14"/>
    </row>
    <row r="29" spans="1:12" ht="32.25" thickBot="1" x14ac:dyDescent="0.25">
      <c r="A29" s="117" t="s">
        <v>50</v>
      </c>
      <c r="B29" s="118">
        <f>B30+B32+B33+B34</f>
        <v>194659200</v>
      </c>
      <c r="C29" s="118">
        <f>C30+C32+C33+C34</f>
        <v>67380850.640000001</v>
      </c>
      <c r="D29" s="75">
        <f t="shared" si="2"/>
        <v>34.6147783613618</v>
      </c>
      <c r="E29" s="31" t="s">
        <v>20</v>
      </c>
      <c r="F29" s="44">
        <v>15572975.960000001</v>
      </c>
      <c r="G29" s="44">
        <v>2216741.46</v>
      </c>
      <c r="H29" s="46">
        <f t="shared" si="1"/>
        <v>14.234539793125064</v>
      </c>
      <c r="I29" s="19"/>
      <c r="J29" s="14"/>
    </row>
    <row r="30" spans="1:12" ht="21.75" thickBot="1" x14ac:dyDescent="0.25">
      <c r="A30" s="119" t="s">
        <v>23</v>
      </c>
      <c r="B30" s="104">
        <v>37860000</v>
      </c>
      <c r="C30" s="104">
        <v>18930000</v>
      </c>
      <c r="D30" s="76">
        <f t="shared" si="2"/>
        <v>50</v>
      </c>
      <c r="E30" s="48" t="s">
        <v>36</v>
      </c>
      <c r="F30" s="44">
        <v>0</v>
      </c>
      <c r="G30" s="45">
        <v>0</v>
      </c>
      <c r="H30" s="46" t="e">
        <f t="shared" si="1"/>
        <v>#DIV/0!</v>
      </c>
      <c r="I30" s="19"/>
      <c r="J30" s="14"/>
    </row>
    <row r="31" spans="1:12" ht="23.25" thickBot="1" x14ac:dyDescent="0.25">
      <c r="A31" s="120" t="s">
        <v>24</v>
      </c>
      <c r="B31" s="104">
        <v>37860000</v>
      </c>
      <c r="C31" s="104">
        <v>18930000</v>
      </c>
      <c r="D31" s="77">
        <f t="shared" si="2"/>
        <v>50</v>
      </c>
      <c r="E31" s="49" t="s">
        <v>43</v>
      </c>
      <c r="F31" s="50">
        <v>0</v>
      </c>
      <c r="G31" s="56">
        <v>0</v>
      </c>
      <c r="H31" s="57" t="e">
        <f t="shared" si="1"/>
        <v>#DIV/0!</v>
      </c>
      <c r="I31" s="19"/>
      <c r="J31" s="14"/>
    </row>
    <row r="32" spans="1:12" ht="34.5" thickBot="1" x14ac:dyDescent="0.25">
      <c r="A32" s="120" t="s">
        <v>28</v>
      </c>
      <c r="B32" s="95">
        <v>129681100</v>
      </c>
      <c r="C32" s="121">
        <v>36815817.75</v>
      </c>
      <c r="D32" s="77">
        <f t="shared" si="2"/>
        <v>28.389501438528818</v>
      </c>
      <c r="E32" s="51" t="s">
        <v>42</v>
      </c>
      <c r="F32" s="50">
        <v>0</v>
      </c>
      <c r="G32" s="56">
        <v>0</v>
      </c>
      <c r="H32" s="57" t="e">
        <f t="shared" si="1"/>
        <v>#DIV/0!</v>
      </c>
      <c r="I32" s="19"/>
      <c r="J32" s="14"/>
    </row>
    <row r="33" spans="1:10" ht="32.25" thickBot="1" x14ac:dyDescent="0.25">
      <c r="A33" s="120" t="s">
        <v>26</v>
      </c>
      <c r="B33" s="95">
        <v>23964500</v>
      </c>
      <c r="C33" s="95">
        <v>11612032.890000001</v>
      </c>
      <c r="D33" s="78">
        <f t="shared" si="2"/>
        <v>48.455143608253877</v>
      </c>
      <c r="E33" s="52" t="s">
        <v>68</v>
      </c>
      <c r="F33" s="44">
        <v>0</v>
      </c>
      <c r="G33" s="45">
        <v>0</v>
      </c>
      <c r="H33" s="46" t="e">
        <f t="shared" si="1"/>
        <v>#DIV/0!</v>
      </c>
      <c r="I33" s="19"/>
      <c r="J33" s="14"/>
    </row>
    <row r="34" spans="1:10" ht="34.5" thickBot="1" x14ac:dyDescent="0.25">
      <c r="A34" s="120" t="s">
        <v>46</v>
      </c>
      <c r="B34" s="93">
        <v>3153600</v>
      </c>
      <c r="C34" s="93">
        <v>23000</v>
      </c>
      <c r="D34" s="78">
        <f t="shared" si="2"/>
        <v>0.72932521562658548</v>
      </c>
      <c r="E34" s="53" t="s">
        <v>69</v>
      </c>
      <c r="F34" s="50">
        <v>0</v>
      </c>
      <c r="G34" s="56">
        <v>0</v>
      </c>
      <c r="H34" s="57" t="e">
        <f t="shared" si="1"/>
        <v>#DIV/0!</v>
      </c>
      <c r="I34" s="19"/>
      <c r="J34" s="14"/>
    </row>
    <row r="35" spans="1:10" ht="34.5" thickBot="1" x14ac:dyDescent="0.25">
      <c r="A35" s="122" t="s">
        <v>67</v>
      </c>
      <c r="B35" s="123"/>
      <c r="C35" s="123"/>
      <c r="D35" s="78"/>
      <c r="E35" s="35" t="s">
        <v>70</v>
      </c>
      <c r="F35" s="50">
        <v>0</v>
      </c>
      <c r="G35" s="56">
        <v>0</v>
      </c>
      <c r="H35" s="57" t="e">
        <f t="shared" si="1"/>
        <v>#DIV/0!</v>
      </c>
      <c r="I35" s="19"/>
      <c r="J35" s="14"/>
    </row>
    <row r="36" spans="1:10" ht="23.25" thickBot="1" x14ac:dyDescent="0.25">
      <c r="A36" s="20" t="s">
        <v>55</v>
      </c>
      <c r="B36" s="123">
        <v>932060.8</v>
      </c>
      <c r="C36" s="123">
        <v>200000</v>
      </c>
      <c r="D36" s="78"/>
      <c r="E36" s="52" t="s">
        <v>64</v>
      </c>
      <c r="F36" s="45">
        <f>F37+F38</f>
        <v>15572975.959999979</v>
      </c>
      <c r="G36" s="45">
        <f>G37+G38</f>
        <v>2216741.4600000083</v>
      </c>
      <c r="H36" s="58">
        <f>G36/F36*100</f>
        <v>14.234539793125137</v>
      </c>
      <c r="I36" s="19"/>
      <c r="J36" s="14"/>
    </row>
    <row r="37" spans="1:10" ht="23.25" thickBot="1" x14ac:dyDescent="0.25">
      <c r="A37" s="124" t="s">
        <v>39</v>
      </c>
      <c r="B37" s="125">
        <v>3000</v>
      </c>
      <c r="C37" s="125">
        <v>1000</v>
      </c>
      <c r="D37" s="78">
        <f t="shared" si="2"/>
        <v>33.333333333333329</v>
      </c>
      <c r="E37" s="53" t="s">
        <v>25</v>
      </c>
      <c r="F37" s="50">
        <v>-264223958.87</v>
      </c>
      <c r="G37" s="56">
        <v>-103019303.52</v>
      </c>
      <c r="H37" s="57">
        <f>G37/F37*100</f>
        <v>38.989387624263927</v>
      </c>
      <c r="I37" s="19"/>
      <c r="J37" s="14"/>
    </row>
    <row r="38" spans="1:10" ht="45.75" thickBot="1" x14ac:dyDescent="0.25">
      <c r="A38" s="126" t="s">
        <v>38</v>
      </c>
      <c r="B38" s="97"/>
      <c r="C38" s="97"/>
      <c r="D38" s="78" t="e">
        <f t="shared" si="2"/>
        <v>#DIV/0!</v>
      </c>
      <c r="E38" s="35" t="s">
        <v>27</v>
      </c>
      <c r="F38" s="50">
        <v>279796934.82999998</v>
      </c>
      <c r="G38" s="56">
        <v>105236044.98</v>
      </c>
      <c r="H38" s="57">
        <f>G38/F38*100</f>
        <v>37.611578927388784</v>
      </c>
      <c r="I38" s="19"/>
      <c r="J38" s="14"/>
    </row>
    <row r="39" spans="1:10" ht="13.5" thickBot="1" x14ac:dyDescent="0.25">
      <c r="A39" s="127" t="s">
        <v>52</v>
      </c>
      <c r="B39" s="128">
        <f>B28+B27</f>
        <v>264223958.87</v>
      </c>
      <c r="C39" s="128">
        <f>C28+C27</f>
        <v>100528845.25</v>
      </c>
      <c r="D39" s="79">
        <f t="shared" si="2"/>
        <v>38.046831816436786</v>
      </c>
      <c r="E39" s="54" t="s">
        <v>29</v>
      </c>
      <c r="F39" s="55">
        <f>F27</f>
        <v>279796934.82999998</v>
      </c>
      <c r="G39" s="59">
        <f>G27</f>
        <v>102745586.70999999</v>
      </c>
      <c r="H39" s="60">
        <f>G39/F39*100</f>
        <v>36.721484019267947</v>
      </c>
      <c r="I39" s="61"/>
      <c r="J39" s="14"/>
    </row>
    <row r="40" spans="1:10" x14ac:dyDescent="0.2">
      <c r="B40" s="5"/>
      <c r="C40" s="5"/>
      <c r="D40" s="5"/>
      <c r="E40" s="5"/>
      <c r="F40" s="5"/>
      <c r="G40" s="5"/>
    </row>
    <row r="41" spans="1:10" x14ac:dyDescent="0.2">
      <c r="B41" s="8"/>
      <c r="C41" s="8"/>
      <c r="D41" s="5"/>
      <c r="E41" s="5"/>
      <c r="F41" s="5"/>
      <c r="G41" s="5"/>
    </row>
    <row r="42" spans="1:10" x14ac:dyDescent="0.2">
      <c r="B42" s="5"/>
      <c r="C42" s="5"/>
      <c r="D42" s="5"/>
      <c r="E42" s="5"/>
      <c r="F42" s="5"/>
      <c r="G42" s="5"/>
    </row>
    <row r="43" spans="1:10" x14ac:dyDescent="0.2">
      <c r="B43" s="8" t="s">
        <v>65</v>
      </c>
      <c r="C43" s="8"/>
      <c r="D43" s="5"/>
      <c r="E43" s="5"/>
      <c r="F43" s="5"/>
      <c r="G43" s="5"/>
    </row>
    <row r="44" spans="1:10" x14ac:dyDescent="0.2">
      <c r="B44" s="5"/>
      <c r="C44" s="5"/>
      <c r="D44" s="5"/>
      <c r="E44" s="5"/>
      <c r="F44" s="5"/>
      <c r="G44" s="5"/>
    </row>
    <row r="45" spans="1:10" x14ac:dyDescent="0.2">
      <c r="B45" s="8"/>
      <c r="C45" s="8"/>
      <c r="D45" s="5"/>
      <c r="E45" s="5"/>
      <c r="F45" s="5"/>
      <c r="G45" s="5"/>
    </row>
    <row r="46" spans="1:10" x14ac:dyDescent="0.2">
      <c r="B46" s="5" t="s">
        <v>65</v>
      </c>
      <c r="C46" s="5"/>
      <c r="D46" s="5"/>
      <c r="E46" s="5"/>
      <c r="F46" s="5"/>
      <c r="G46" s="5"/>
    </row>
    <row r="47" spans="1:10" x14ac:dyDescent="0.2">
      <c r="B47" s="8"/>
      <c r="C47" s="8"/>
      <c r="D47" s="5"/>
      <c r="E47" s="5"/>
      <c r="F47" s="5"/>
      <c r="G47" s="5"/>
    </row>
    <row r="48" spans="1:10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Fin_svecha</cp:lastModifiedBy>
  <cp:lastPrinted>2023-04-18T06:36:58Z</cp:lastPrinted>
  <dcterms:created xsi:type="dcterms:W3CDTF">2013-10-14T10:44:11Z</dcterms:created>
  <dcterms:modified xsi:type="dcterms:W3CDTF">2024-07-11T11:53:29Z</dcterms:modified>
</cp:coreProperties>
</file>