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ЕРЕПИСКА С УЧРЕЖДЕНИЯМИ\2024 год\Организационный сектор\на 01.10.2024\"/>
    </mc:Choice>
  </mc:AlternateContent>
  <bookViews>
    <workbookView xWindow="0" yWindow="0" windowWidth="2877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0" i="1" l="1"/>
  <c r="B30" i="1"/>
  <c r="B9" i="1"/>
  <c r="G36" i="1" l="1"/>
  <c r="F36" i="1" l="1"/>
  <c r="C21" i="1" l="1"/>
  <c r="C9" i="1"/>
  <c r="D38" i="1" l="1"/>
  <c r="D37" i="1"/>
  <c r="G39" i="1"/>
  <c r="F39" i="1"/>
  <c r="D26" i="1"/>
  <c r="D34" i="1"/>
  <c r="H5" i="1"/>
  <c r="I5" i="1"/>
  <c r="H6" i="1"/>
  <c r="I6" i="1"/>
  <c r="D7" i="1"/>
  <c r="H7" i="1"/>
  <c r="I7" i="1"/>
  <c r="D8" i="1"/>
  <c r="H9" i="1"/>
  <c r="I9" i="1"/>
  <c r="D10" i="1"/>
  <c r="H10" i="1"/>
  <c r="I10" i="1"/>
  <c r="D11" i="1"/>
  <c r="H11" i="1"/>
  <c r="I11" i="1"/>
  <c r="D12" i="1"/>
  <c r="H12" i="1"/>
  <c r="I12" i="1"/>
  <c r="D13" i="1"/>
  <c r="H13" i="1"/>
  <c r="I13" i="1"/>
  <c r="B14" i="1"/>
  <c r="C14" i="1"/>
  <c r="H14" i="1"/>
  <c r="I14" i="1"/>
  <c r="D15" i="1"/>
  <c r="H15" i="1"/>
  <c r="I15" i="1"/>
  <c r="D16" i="1"/>
  <c r="H16" i="1"/>
  <c r="I16" i="1"/>
  <c r="D17" i="1"/>
  <c r="H17" i="1"/>
  <c r="I17" i="1"/>
  <c r="D18" i="1"/>
  <c r="H18" i="1"/>
  <c r="I18" i="1"/>
  <c r="H19" i="1"/>
  <c r="I19" i="1"/>
  <c r="D20" i="1"/>
  <c r="F20" i="1"/>
  <c r="G20" i="1"/>
  <c r="I20" i="1" s="1"/>
  <c r="B21" i="1"/>
  <c r="B19" i="1" s="1"/>
  <c r="C19" i="1"/>
  <c r="H21" i="1"/>
  <c r="I21" i="1"/>
  <c r="D22" i="1"/>
  <c r="H22" i="1"/>
  <c r="I22" i="1"/>
  <c r="D23" i="1"/>
  <c r="H23" i="1"/>
  <c r="I23" i="1"/>
  <c r="D24" i="1"/>
  <c r="H24" i="1"/>
  <c r="I24" i="1"/>
  <c r="D25" i="1"/>
  <c r="H25" i="1"/>
  <c r="I25" i="1"/>
  <c r="I26" i="1"/>
  <c r="H27" i="1"/>
  <c r="I27" i="1"/>
  <c r="H28" i="1"/>
  <c r="B29" i="1"/>
  <c r="B28" i="1" s="1"/>
  <c r="C29" i="1"/>
  <c r="C28" i="1" s="1"/>
  <c r="H29" i="1"/>
  <c r="D30" i="1"/>
  <c r="D31" i="1"/>
  <c r="H31" i="1"/>
  <c r="D32" i="1"/>
  <c r="H32" i="1"/>
  <c r="D33" i="1"/>
  <c r="H33" i="1"/>
  <c r="H34" i="1"/>
  <c r="H35" i="1"/>
  <c r="H37" i="1"/>
  <c r="H38" i="1"/>
  <c r="H30" i="1" l="1"/>
  <c r="H36" i="1"/>
  <c r="H20" i="1"/>
  <c r="D29" i="1"/>
  <c r="D21" i="1"/>
  <c r="D19" i="1"/>
  <c r="B6" i="1"/>
  <c r="B5" i="1" s="1"/>
  <c r="B27" i="1" s="1"/>
  <c r="B39" i="1" s="1"/>
  <c r="D14" i="1"/>
  <c r="H39" i="1"/>
  <c r="D28" i="1"/>
  <c r="C6" i="1"/>
  <c r="C5" i="1" s="1"/>
  <c r="D9" i="1"/>
  <c r="D6" i="1" l="1"/>
  <c r="C27" i="1"/>
  <c r="D5" i="1"/>
  <c r="C39" i="1" l="1"/>
  <c r="D39" i="1" s="1"/>
  <c r="D27" i="1"/>
</calcChain>
</file>

<file path=xl/sharedStrings.xml><?xml version="1.0" encoding="utf-8"?>
<sst xmlns="http://schemas.openxmlformats.org/spreadsheetml/2006/main" count="83" uniqueCount="78">
  <si>
    <t xml:space="preserve">             С  В  Е  Д  Е  Н  И  Я</t>
  </si>
  <si>
    <t>ОБЩЕГОСУДАРСТВЕННЫЕ ВОПРОСЫ</t>
  </si>
  <si>
    <t>в том числе Функционирование законодательных, исполнительных органов власти и  высшего должностного лица</t>
  </si>
  <si>
    <t>НАЛОГ НА ДОХОДЫ ФИЗИЧЕСКИХ ЛИЦ</t>
  </si>
  <si>
    <t>НАЦИОНАЛЬНАЯ БЕЗОПАСНОСТЬ И ПРАВООХРАНИТЕЛЬНАЯ ДЕЯТЕЛЬНОСТЬ, в том числе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</si>
  <si>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</si>
  <si>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</si>
  <si>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Сельское хозяйство и  рыболовство</t>
  </si>
  <si>
    <t>Транспорт</t>
  </si>
  <si>
    <t>ОХРАНА ОКРУЖАЮЩЕЙ СРЕДЫ</t>
  </si>
  <si>
    <t>СОЦИАЛЬНО-КУЛЬТУРНЫЕ  МЕРОПРИЯТИЯ,       в том числе:</t>
  </si>
  <si>
    <t>ГОСУДАРСТВЕННАЯ ПОШЛИНА</t>
  </si>
  <si>
    <t>ОБРАЗОВАНИЕ</t>
  </si>
  <si>
    <t>ДОХОДЫ ОТ ИСПОЛЬЗОВАНИЯ ИМУЩЕСТВА, НАХОДЯЩЕГОСЯ В ГОСУДАРСТВЕННОЙ И МУНИЦИПАЛЬНОЙ СОБСТВЕННОСТИ</t>
  </si>
  <si>
    <t xml:space="preserve">ПЛАТЕЖИ ПРИ ПОЛЬЗОВАНИИ ПРИРОДНЫМИ РЕСУРСАМИ, в том числе </t>
  </si>
  <si>
    <t>СОЦИАЛЬНАЯ ПОЛИТИКА</t>
  </si>
  <si>
    <t>ДОХОДЫ ОТ ОКАЗАНИЯ ПЛАТНЫХ УСЛУГ И КОМПЕНСАЦИИ ЗАТРАТ ГОСУДАРСТВА</t>
  </si>
  <si>
    <t>ИТОГО РАСХОДОВ</t>
  </si>
  <si>
    <t>ДОХОДЫ ОТ ПРОДАЖИ МАТЕРИАЛЬНЫХ И НЕМАТЕРИАЛЬНЫХ АКТИВОВ</t>
  </si>
  <si>
    <t>ПРОФИЦИТ, ДЕФИЦИТ</t>
  </si>
  <si>
    <t>ИСТОЧНИКИ ПОКРЫТИЯ ДЕФИЦИТА</t>
  </si>
  <si>
    <t>ШТРАФЫ, САНКЦИИ, ВОЗМЕЩЕНИЕ УЩЕРБА</t>
  </si>
  <si>
    <t xml:space="preserve">ИТОГО СОБСТВЕННЫЕ ДОХОДЫ </t>
  </si>
  <si>
    <t>ДОТАЦИИ, их них:</t>
  </si>
  <si>
    <t>Дотация на выравнивание уровня бюджетной обеспеченности</t>
  </si>
  <si>
    <t>Увеличение прочих остатков средств</t>
  </si>
  <si>
    <t>СУБВЕНЦИИ</t>
  </si>
  <si>
    <t>Уменьшение  прочих остатков средств</t>
  </si>
  <si>
    <t>СУБСИДИИ</t>
  </si>
  <si>
    <t>ВСЕГО РАСХОДОВ</t>
  </si>
  <si>
    <t>НАЦИОНАЛЬНАЯ ОБОРОНА</t>
  </si>
  <si>
    <t>ЖИЛИЩНО-КОММУНАЛЬНОЕ ХОЗЯЙСТВО</t>
  </si>
  <si>
    <t>НАЦИОНАЛЬНАЯ ЭКОНОМИКА,
в том числе:</t>
  </si>
  <si>
    <t>ДОХОДЫ</t>
  </si>
  <si>
    <t>Налог, взимаемый в связи с применением упрощенной системы налогообложения</t>
  </si>
  <si>
    <t>Дорожное хозяйство (дорожные фонды)</t>
  </si>
  <si>
    <t>Кредиты кредитных организаций в валюте  Российской Федерации</t>
  </si>
  <si>
    <t>Плата за негативное воздействие на окружающую среду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</si>
  <si>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</si>
  <si>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</si>
  <si>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НАЛОГИ НА СОВОКУПНЫЙ ДОХОД,           
в том числе</t>
  </si>
  <si>
    <t>НАЛОГИ НА ИМУЩЕСТВО,                              
в том числе</t>
  </si>
  <si>
    <t>Погашение кредитов, предоставленных кредитными  организациями в валюте РФ</t>
  </si>
  <si>
    <t>Получение кредитов от кредитных организаций в  валюте РФ</t>
  </si>
  <si>
    <t xml:space="preserve">КУЛЬТУРА,  КИНЕМАТОГРАФИЯ </t>
  </si>
  <si>
    <t>ОБСЛУЖИВАНИЕ ГОС.ДОЛГА И МУНИЦИПАЛЬНОГО ДОЛГА</t>
  </si>
  <si>
    <t>ИНЫЕ МЕЖБЮДЖЕТНЫЕ ТРАНСФЕРТЫ</t>
  </si>
  <si>
    <t>НЕНАЛОГОВЫЕ  ДОХОДЫ,
в том числе:</t>
  </si>
  <si>
    <t>НАЛОГОВЫЕ  ДОХОДЫ,
в том числе:</t>
  </si>
  <si>
    <t>НАЛОГОВЫЕ И НЕНАЛОГОВЫЕ
 ДОХОДЫ - всего</t>
  </si>
  <si>
    <t>БЕЗВОЗМЕЗДНЫЕ ПОСТУПЛЕНИЯ ОТ ДРУГИХ БЮДЖЕТОВ БЮДЖЕТНОЙ СИСТЕМЫ РФ, в том числе:</t>
  </si>
  <si>
    <t>БЕЗВОЗМЕЗДНЫЕ ПОСТУПЛЕНИЯ - ВСЕГО</t>
  </si>
  <si>
    <t>ИТОГО Д О Х О Д О В</t>
  </si>
  <si>
    <t>% исп-я к годов. плану</t>
  </si>
  <si>
    <t xml:space="preserve">           Р А С Х О Д Ы</t>
  </si>
  <si>
    <t>БЕЗВОЗМЕЗДНЫЕ ПОСТУПЛЕНИЯ ОТ НЕГОСУДАРСТВЕННЫХ ОРГАНИЗАЦИЙ</t>
  </si>
  <si>
    <t>Земельный налог</t>
  </si>
  <si>
    <t>ПРОЧИЕ НЕНАЛОГОВЫЕ ДОХОДЫ</t>
  </si>
  <si>
    <t xml:space="preserve">Налог, взимаемый в связи с применением патентной системы налогообложения
</t>
  </si>
  <si>
    <t>Общеэкономические вопросы</t>
  </si>
  <si>
    <t>Уд.вес (%) в общем объеме расходов</t>
  </si>
  <si>
    <t>Уточненный 
план 
года, 
(рублей)</t>
  </si>
  <si>
    <t>Другие вопросы в области национальной экономики</t>
  </si>
  <si>
    <t>МЕЖБЮДЖЕТНЫЕ ТРАНСФЕРТЫ ОБЩЕГО ХАРАКТЕРА БЮДЖЕТАМ СУБЪЕКТОВ РФ И МУНИЦИПАЛЬНЫХ ОБРАЗОВАНИЙ</t>
  </si>
  <si>
    <t>Изменение остатков средств на счетах по учету средств бюджетов</t>
  </si>
  <si>
    <t xml:space="preserve"> </t>
  </si>
  <si>
    <t>АКЦИЗЫ</t>
  </si>
  <si>
    <t>БЕЗВОЗМЕЗДНЫЕ ПОСТУПЛЕНИЯ ОТ ГОСУДАРСТВЕННЫХ ОРГАНИЗАЦИЙ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</si>
  <si>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</si>
  <si>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</t>
  </si>
  <si>
    <t>Погашение бюджетных кредитов от других бюджетов бюджетной системы Российской Федерации</t>
  </si>
  <si>
    <t>ФИЗИЧЕСКАЯ КУЛЬТУРА  И СПОРТ</t>
  </si>
  <si>
    <t>Исполнено 
(Из отчетности в МФ),
(рублей)</t>
  </si>
  <si>
    <t>Налог на имущество  физических лиц</t>
  </si>
  <si>
    <t>Налоги на имущество  организаций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</si>
  <si>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</si>
  <si>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 xml:space="preserve"> Другие вопросы в области национальной безопасности и правоохранительной деятельности</t>
  </si>
  <si>
    <t xml:space="preserve">                                     об исполнении бюджета Свечинского муниципального округа Кировской области на  01.10.2024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</si>
</sst>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</font>
    <font>
      <sz val="8"/>
      <name val="Arial Cyr"/>
      <charset val="204"/>
    </font>
    <font>
      <b/>
      <i/>
      <sz val="12"/>
      <name val="Times New Roman"/>
      <family val="1"/>
    </font>
    <font>
      <sz val="10"/>
      <color rgb="FFFF0000"/>
      <name val="Arial Cyr"/>
      <charset val="204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39">
    <xf numFmtId="0" fontId="0" fillId="0" borderId="0" xfId="0"/>
    <xf numFmtId="164" fontId="20" fillId="0" borderId="0" xfId="0" applyNumberFormat="1" applyFont="1" applyAlignment="1">
      <alignment wrapText="1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20" fillId="0" borderId="10" xfId="0" applyNumberFormat="1" applyFont="1" applyBorder="1" applyAlignment="1">
      <alignment horizontal="center" vertical="top" wrapText="1"/>
    </xf>
    <xf numFmtId="0" fontId="21" fillId="0" borderId="0" xfId="0" applyFont="1"/>
    <xf numFmtId="164" fontId="20" fillId="0" borderId="11" xfId="0" applyNumberFormat="1" applyFont="1" applyBorder="1" applyAlignment="1">
      <alignment horizontal="center" vertical="top" wrapText="1"/>
    </xf>
    <xf numFmtId="164" fontId="20" fillId="0" borderId="12" xfId="0" applyNumberFormat="1" applyFont="1" applyBorder="1" applyAlignment="1">
      <alignment horizontal="center" vertical="top" wrapText="1"/>
    </xf>
    <xf numFmtId="164" fontId="21" fillId="0" borderId="0" xfId="0" applyNumberFormat="1" applyFont="1"/>
    <xf numFmtId="164" fontId="20" fillId="0" borderId="13" xfId="0" applyNumberFormat="1" applyFont="1" applyBorder="1" applyAlignment="1">
      <alignment horizontal="center" vertical="top" wrapText="1"/>
    </xf>
    <xf numFmtId="164" fontId="20" fillId="0" borderId="14" xfId="0" applyNumberFormat="1" applyFont="1" applyBorder="1" applyAlignment="1">
      <alignment horizontal="center" vertical="top" wrapText="1"/>
    </xf>
    <xf numFmtId="0" fontId="0" fillId="0" borderId="0" xfId="0" applyFont="1"/>
    <xf numFmtId="164" fontId="20" fillId="0" borderId="31" xfId="0" applyNumberFormat="1" applyFont="1" applyBorder="1" applyAlignment="1">
      <alignment horizontal="center" vertical="top" wrapText="1"/>
    </xf>
    <xf numFmtId="164" fontId="20" fillId="0" borderId="32" xfId="0" applyNumberFormat="1" applyFont="1" applyBorder="1" applyAlignment="1">
      <alignment horizontal="center" vertical="top" wrapText="1"/>
    </xf>
    <xf numFmtId="0" fontId="23" fillId="0" borderId="0" xfId="0" applyFont="1"/>
    <xf numFmtId="164" fontId="24" fillId="0" borderId="15" xfId="0" applyNumberFormat="1" applyFont="1" applyBorder="1" applyAlignment="1">
      <alignment horizontal="left" vertical="center" wrapText="1"/>
    </xf>
    <xf numFmtId="164" fontId="24" fillId="0" borderId="19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164" fontId="24" fillId="0" borderId="13" xfId="41" applyNumberFormat="1" applyFont="1" applyBorder="1" applyAlignment="1">
      <alignment horizontal="center" vertical="center"/>
    </xf>
    <xf numFmtId="164" fontId="24" fillId="0" borderId="21" xfId="41" applyNumberFormat="1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left" vertical="center" wrapText="1"/>
    </xf>
    <xf numFmtId="164" fontId="20" fillId="0" borderId="19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164" fontId="20" fillId="0" borderId="13" xfId="41" applyNumberFormat="1" applyFont="1" applyBorder="1" applyAlignment="1">
      <alignment horizontal="center" vertical="center"/>
    </xf>
    <xf numFmtId="164" fontId="20" fillId="0" borderId="21" xfId="41" applyNumberFormat="1" applyFont="1" applyBorder="1" applyAlignment="1">
      <alignment horizontal="center" vertical="center"/>
    </xf>
    <xf numFmtId="164" fontId="20" fillId="0" borderId="17" xfId="0" applyNumberFormat="1" applyFont="1" applyBorder="1" applyAlignment="1">
      <alignment vertical="center" wrapText="1"/>
    </xf>
    <xf numFmtId="164" fontId="20" fillId="0" borderId="25" xfId="0" applyNumberFormat="1" applyFont="1" applyBorder="1" applyAlignment="1">
      <alignment horizontal="center" vertical="center"/>
    </xf>
    <xf numFmtId="164" fontId="20" fillId="0" borderId="26" xfId="0" applyNumberFormat="1" applyFont="1" applyBorder="1" applyAlignment="1">
      <alignment horizontal="center" vertical="center"/>
    </xf>
    <xf numFmtId="164" fontId="20" fillId="0" borderId="27" xfId="41" applyNumberFormat="1" applyFont="1" applyBorder="1" applyAlignment="1">
      <alignment horizontal="center" vertical="center"/>
    </xf>
    <xf numFmtId="164" fontId="20" fillId="0" borderId="18" xfId="0" applyNumberFormat="1" applyFont="1" applyBorder="1" applyAlignment="1">
      <alignment horizontal="left" vertical="center" wrapText="1"/>
    </xf>
    <xf numFmtId="164" fontId="20" fillId="0" borderId="28" xfId="41" applyNumberFormat="1" applyFont="1" applyBorder="1" applyAlignment="1">
      <alignment horizontal="center" vertical="center"/>
    </xf>
    <xf numFmtId="164" fontId="24" fillId="0" borderId="33" xfId="0" applyNumberFormat="1" applyFont="1" applyBorder="1" applyAlignment="1">
      <alignment horizontal="left" vertical="center" wrapText="1"/>
    </xf>
    <xf numFmtId="164" fontId="24" fillId="0" borderId="24" xfId="41" applyNumberFormat="1" applyFont="1" applyBorder="1" applyAlignment="1">
      <alignment horizontal="center" vertical="center"/>
    </xf>
    <xf numFmtId="164" fontId="20" fillId="0" borderId="34" xfId="0" applyNumberFormat="1" applyFont="1" applyBorder="1" applyAlignment="1">
      <alignment horizontal="left" vertical="center" wrapText="1"/>
    </xf>
    <xf numFmtId="164" fontId="20" fillId="0" borderId="24" xfId="41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left" vertical="center" wrapText="1"/>
    </xf>
    <xf numFmtId="164" fontId="20" fillId="0" borderId="37" xfId="0" applyNumberFormat="1" applyFont="1" applyBorder="1" applyAlignment="1">
      <alignment horizontal="left" vertical="center" wrapText="1"/>
    </xf>
    <xf numFmtId="164" fontId="24" fillId="0" borderId="37" xfId="0" applyNumberFormat="1" applyFont="1" applyBorder="1" applyAlignment="1">
      <alignment horizontal="left" vertical="center" wrapText="1"/>
    </xf>
    <xf numFmtId="164" fontId="20" fillId="0" borderId="15" xfId="0" applyNumberFormat="1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vertical="center" wrapText="1"/>
    </xf>
    <xf numFmtId="0" fontId="24" fillId="0" borderId="35" xfId="37" applyFont="1" applyBorder="1" applyAlignment="1">
      <alignment vertical="center" wrapText="1"/>
    </xf>
    <xf numFmtId="0" fontId="24" fillId="0" borderId="34" xfId="37" applyFont="1" applyBorder="1" applyAlignment="1">
      <alignment vertical="center" wrapText="1"/>
    </xf>
    <xf numFmtId="164" fontId="24" fillId="0" borderId="16" xfId="0" applyNumberFormat="1" applyFont="1" applyFill="1" applyBorder="1" applyAlignment="1">
      <alignment horizontal="left" vertical="center" wrapText="1"/>
    </xf>
    <xf numFmtId="164" fontId="24" fillId="0" borderId="19" xfId="0" applyNumberFormat="1" applyFont="1" applyFill="1" applyBorder="1" applyAlignment="1">
      <alignment horizontal="center" vertical="center"/>
    </xf>
    <xf numFmtId="164" fontId="24" fillId="0" borderId="20" xfId="0" applyNumberFormat="1" applyFont="1" applyFill="1" applyBorder="1" applyAlignment="1">
      <alignment horizontal="center" vertical="center"/>
    </xf>
    <xf numFmtId="164" fontId="24" fillId="0" borderId="24" xfId="41" applyNumberFormat="1" applyFont="1" applyFill="1" applyBorder="1" applyAlignment="1">
      <alignment horizontal="center" vertical="center"/>
    </xf>
    <xf numFmtId="164" fontId="24" fillId="0" borderId="15" xfId="41" applyNumberFormat="1" applyFont="1" applyFill="1" applyBorder="1" applyAlignment="1">
      <alignment horizontal="left" vertical="center" wrapText="1"/>
    </xf>
    <xf numFmtId="164" fontId="24" fillId="0" borderId="34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left" vertical="top" wrapText="1"/>
    </xf>
    <xf numFmtId="164" fontId="20" fillId="0" borderId="19" xfId="0" applyNumberFormat="1" applyFont="1" applyFill="1" applyBorder="1" applyAlignment="1">
      <alignment horizontal="center" vertical="center"/>
    </xf>
    <xf numFmtId="164" fontId="20" fillId="0" borderId="35" xfId="0" applyNumberFormat="1" applyFont="1" applyFill="1" applyBorder="1" applyAlignment="1">
      <alignment horizontal="left" vertical="center" wrapText="1"/>
    </xf>
    <xf numFmtId="164" fontId="24" fillId="0" borderId="35" xfId="0" applyNumberFormat="1" applyFont="1" applyBorder="1" applyAlignment="1">
      <alignment horizontal="left" vertical="center" wrapText="1"/>
    </xf>
    <xf numFmtId="164" fontId="20" fillId="0" borderId="38" xfId="0" applyNumberFormat="1" applyFont="1" applyBorder="1" applyAlignment="1">
      <alignment horizontal="left" vertical="center" wrapText="1"/>
    </xf>
    <xf numFmtId="164" fontId="24" fillId="24" borderId="15" xfId="0" applyNumberFormat="1" applyFont="1" applyFill="1" applyBorder="1" applyAlignment="1">
      <alignment horizontal="left" vertical="center" wrapText="1"/>
    </xf>
    <xf numFmtId="164" fontId="24" fillId="24" borderId="29" xfId="0" applyNumberFormat="1" applyFont="1" applyFill="1" applyBorder="1" applyAlignment="1">
      <alignment horizontal="center" vertical="center"/>
    </xf>
    <xf numFmtId="164" fontId="20" fillId="0" borderId="20" xfId="0" applyNumberFormat="1" applyFont="1" applyFill="1" applyBorder="1" applyAlignment="1">
      <alignment horizontal="center" vertical="center"/>
    </xf>
    <xf numFmtId="164" fontId="20" fillId="0" borderId="24" xfId="41" applyNumberFormat="1" applyFont="1" applyFill="1" applyBorder="1" applyAlignment="1">
      <alignment horizontal="center" vertical="center"/>
    </xf>
    <xf numFmtId="164" fontId="24" fillId="0" borderId="21" xfId="41" applyNumberFormat="1" applyFont="1" applyFill="1" applyBorder="1" applyAlignment="1">
      <alignment horizontal="center" vertical="center"/>
    </xf>
    <xf numFmtId="164" fontId="24" fillId="24" borderId="30" xfId="0" applyNumberFormat="1" applyFont="1" applyFill="1" applyBorder="1" applyAlignment="1">
      <alignment horizontal="center" vertical="center"/>
    </xf>
    <xf numFmtId="164" fontId="24" fillId="24" borderId="24" xfId="41" applyNumberFormat="1" applyFont="1" applyFill="1" applyBorder="1" applyAlignment="1">
      <alignment horizontal="center" vertical="center"/>
    </xf>
    <xf numFmtId="164" fontId="24" fillId="24" borderId="21" xfId="41" applyNumberFormat="1" applyFont="1" applyFill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25" borderId="17" xfId="41" applyNumberFormat="1" applyFont="1" applyFill="1" applyBorder="1" applyAlignment="1">
      <alignment horizontal="center" vertical="center"/>
    </xf>
    <xf numFmtId="164" fontId="24" fillId="24" borderId="17" xfId="41" applyNumberFormat="1" applyFont="1" applyFill="1" applyBorder="1" applyAlignment="1">
      <alignment horizontal="center" vertical="center"/>
    </xf>
    <xf numFmtId="164" fontId="24" fillId="0" borderId="15" xfId="41" applyNumberFormat="1" applyFont="1" applyBorder="1" applyAlignment="1">
      <alignment horizontal="center" vertical="center"/>
    </xf>
    <xf numFmtId="164" fontId="24" fillId="0" borderId="17" xfId="41" applyNumberFormat="1" applyFont="1" applyBorder="1" applyAlignment="1">
      <alignment horizontal="center" vertical="center"/>
    </xf>
    <xf numFmtId="164" fontId="20" fillId="0" borderId="35" xfId="41" applyNumberFormat="1" applyFont="1" applyBorder="1" applyAlignment="1">
      <alignment horizontal="center" vertical="center"/>
    </xf>
    <xf numFmtId="164" fontId="20" fillId="0" borderId="16" xfId="41" applyNumberFormat="1" applyFont="1" applyBorder="1" applyAlignment="1">
      <alignment horizontal="center" vertical="center"/>
    </xf>
    <xf numFmtId="164" fontId="20" fillId="0" borderId="36" xfId="41" applyNumberFormat="1" applyFont="1" applyBorder="1" applyAlignment="1">
      <alignment horizontal="center" vertical="center"/>
    </xf>
    <xf numFmtId="164" fontId="20" fillId="0" borderId="17" xfId="41" applyNumberFormat="1" applyFont="1" applyBorder="1" applyAlignment="1">
      <alignment horizontal="center" vertical="center"/>
    </xf>
    <xf numFmtId="164" fontId="24" fillId="24" borderId="37" xfId="41" applyNumberFormat="1" applyFont="1" applyFill="1" applyBorder="1" applyAlignment="1">
      <alignment horizontal="center" vertical="center"/>
    </xf>
    <xf numFmtId="164" fontId="20" fillId="0" borderId="37" xfId="41" applyNumberFormat="1" applyFont="1" applyBorder="1" applyAlignment="1">
      <alignment horizontal="center" vertical="center"/>
    </xf>
    <xf numFmtId="164" fontId="24" fillId="0" borderId="37" xfId="41" applyNumberFormat="1" applyFont="1" applyBorder="1" applyAlignment="1">
      <alignment horizontal="center" vertical="center"/>
    </xf>
    <xf numFmtId="164" fontId="24" fillId="0" borderId="33" xfId="41" applyNumberFormat="1" applyFont="1" applyBorder="1" applyAlignment="1">
      <alignment horizontal="center" vertical="center"/>
    </xf>
    <xf numFmtId="164" fontId="24" fillId="0" borderId="33" xfId="41" applyNumberFormat="1" applyFont="1" applyFill="1" applyBorder="1" applyAlignment="1">
      <alignment horizontal="center" vertical="center"/>
    </xf>
    <xf numFmtId="164" fontId="20" fillId="0" borderId="33" xfId="41" applyNumberFormat="1" applyFont="1" applyFill="1" applyBorder="1" applyAlignment="1">
      <alignment horizontal="center" vertical="center"/>
    </xf>
    <xf numFmtId="164" fontId="20" fillId="0" borderId="34" xfId="41" applyNumberFormat="1" applyFont="1" applyFill="1" applyBorder="1" applyAlignment="1">
      <alignment horizontal="center" vertical="center"/>
    </xf>
    <xf numFmtId="164" fontId="20" fillId="0" borderId="35" xfId="41" applyNumberFormat="1" applyFont="1" applyFill="1" applyBorder="1" applyAlignment="1">
      <alignment horizontal="center" vertical="center"/>
    </xf>
    <xf numFmtId="164" fontId="24" fillId="24" borderId="15" xfId="41" applyNumberFormat="1" applyFont="1" applyFill="1" applyBorder="1" applyAlignment="1">
      <alignment horizontal="center" vertical="center"/>
    </xf>
    <xf numFmtId="164" fontId="25" fillId="25" borderId="17" xfId="0" applyNumberFormat="1" applyFont="1" applyFill="1" applyBorder="1" applyAlignment="1">
      <alignment horizontal="left" vertical="center" wrapText="1"/>
    </xf>
    <xf numFmtId="164" fontId="25" fillId="24" borderId="21" xfId="0" applyNumberFormat="1" applyFont="1" applyFill="1" applyBorder="1" applyAlignment="1">
      <alignment horizontal="left" vertical="center" wrapText="1"/>
    </xf>
    <xf numFmtId="164" fontId="25" fillId="0" borderId="40" xfId="0" applyNumberFormat="1" applyFont="1" applyBorder="1" applyAlignment="1">
      <alignment horizontal="left" vertical="center" wrapText="1"/>
    </xf>
    <xf numFmtId="164" fontId="25" fillId="0" borderId="16" xfId="0" applyNumberFormat="1" applyFont="1" applyBorder="1" applyAlignment="1">
      <alignment horizontal="left" vertical="center" wrapText="1"/>
    </xf>
    <xf numFmtId="164" fontId="25" fillId="26" borderId="17" xfId="0" applyNumberFormat="1" applyFont="1" applyFill="1" applyBorder="1" applyAlignment="1">
      <alignment horizontal="left" vertical="center" wrapText="1"/>
    </xf>
    <xf numFmtId="164" fontId="26" fillId="26" borderId="43" xfId="0" applyNumberFormat="1" applyFont="1" applyFill="1" applyBorder="1" applyAlignment="1">
      <alignment horizontal="left" vertical="center" wrapText="1"/>
    </xf>
    <xf numFmtId="164" fontId="26" fillId="0" borderId="43" xfId="0" applyNumberFormat="1" applyFont="1" applyBorder="1" applyAlignment="1">
      <alignment horizontal="left" vertical="center" wrapText="1"/>
    </xf>
    <xf numFmtId="164" fontId="26" fillId="26" borderId="34" xfId="0" applyNumberFormat="1" applyFont="1" applyFill="1" applyBorder="1" applyAlignment="1">
      <alignment horizontal="left" vertical="center" wrapText="1"/>
    </xf>
    <xf numFmtId="164" fontId="26" fillId="26" borderId="16" xfId="0" applyNumberFormat="1" applyFont="1" applyFill="1" applyBorder="1" applyAlignment="1">
      <alignment horizontal="left" vertical="center" wrapText="1"/>
    </xf>
    <xf numFmtId="164" fontId="25" fillId="26" borderId="15" xfId="0" applyNumberFormat="1" applyFont="1" applyFill="1" applyBorder="1" applyAlignment="1">
      <alignment horizontal="left" vertical="center" wrapText="1"/>
    </xf>
    <xf numFmtId="164" fontId="25" fillId="26" borderId="43" xfId="0" applyNumberFormat="1" applyFont="1" applyFill="1" applyBorder="1" applyAlignment="1">
      <alignment horizontal="left" vertical="center" wrapText="1"/>
    </xf>
    <xf numFmtId="164" fontId="25" fillId="26" borderId="16" xfId="0" applyNumberFormat="1" applyFont="1" applyFill="1" applyBorder="1" applyAlignment="1">
      <alignment horizontal="left" vertical="center" wrapText="1"/>
    </xf>
    <xf numFmtId="164" fontId="25" fillId="26" borderId="21" xfId="0" applyNumberFormat="1" applyFont="1" applyFill="1" applyBorder="1" applyAlignment="1">
      <alignment horizontal="left" vertical="center" wrapText="1"/>
    </xf>
    <xf numFmtId="164" fontId="26" fillId="0" borderId="21" xfId="0" applyNumberFormat="1" applyFont="1" applyBorder="1" applyAlignment="1">
      <alignment vertical="center" wrapText="1"/>
    </xf>
    <xf numFmtId="164" fontId="25" fillId="26" borderId="37" xfId="0" applyNumberFormat="1" applyFont="1" applyFill="1" applyBorder="1" applyAlignment="1">
      <alignment horizontal="left" vertical="center" wrapText="1"/>
    </xf>
    <xf numFmtId="164" fontId="25" fillId="0" borderId="15" xfId="0" applyNumberFormat="1" applyFont="1" applyBorder="1" applyAlignment="1">
      <alignment horizontal="left" vertical="center" wrapText="1"/>
    </xf>
    <xf numFmtId="164" fontId="25" fillId="24" borderId="16" xfId="0" applyNumberFormat="1" applyFont="1" applyFill="1" applyBorder="1" applyAlignment="1">
      <alignment horizontal="left" vertical="center" wrapText="1"/>
    </xf>
    <xf numFmtId="164" fontId="25" fillId="0" borderId="33" xfId="0" applyNumberFormat="1" applyFont="1" applyBorder="1" applyAlignment="1">
      <alignment horizontal="left" vertical="center" wrapText="1"/>
    </xf>
    <xf numFmtId="164" fontId="26" fillId="0" borderId="34" xfId="0" applyNumberFormat="1" applyFont="1" applyBorder="1" applyAlignment="1">
      <alignment horizontal="left" vertical="center" wrapText="1"/>
    </xf>
    <xf numFmtId="164" fontId="26" fillId="0" borderId="35" xfId="0" applyNumberFormat="1" applyFont="1" applyBorder="1" applyAlignment="1">
      <alignment horizontal="left" vertical="center" wrapText="1"/>
    </xf>
    <xf numFmtId="164" fontId="24" fillId="24" borderId="21" xfId="0" applyNumberFormat="1" applyFont="1" applyFill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  <xf numFmtId="164" fontId="25" fillId="24" borderId="15" xfId="0" applyNumberFormat="1" applyFont="1" applyFill="1" applyBorder="1" applyAlignment="1">
      <alignment vertical="center" wrapText="1"/>
    </xf>
    <xf numFmtId="164" fontId="26" fillId="0" borderId="16" xfId="0" applyNumberFormat="1" applyFont="1" applyBorder="1" applyAlignment="1">
      <alignment horizontal="left" vertical="center" wrapText="1"/>
    </xf>
    <xf numFmtId="164" fontId="26" fillId="0" borderId="43" xfId="0" applyNumberFormat="1" applyFont="1" applyBorder="1" applyAlignment="1">
      <alignment vertical="center" wrapText="1"/>
    </xf>
    <xf numFmtId="164" fontId="26" fillId="0" borderId="36" xfId="0" applyNumberFormat="1" applyFont="1" applyFill="1" applyBorder="1" applyAlignment="1">
      <alignment horizontal="left" vertical="center" wrapText="1"/>
    </xf>
    <xf numFmtId="164" fontId="24" fillId="25" borderId="17" xfId="0" applyNumberFormat="1" applyFont="1" applyFill="1" applyBorder="1" applyAlignment="1">
      <alignment horizontal="center" vertical="center"/>
    </xf>
    <xf numFmtId="164" fontId="24" fillId="24" borderId="17" xfId="0" applyNumberFormat="1" applyFont="1" applyFill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164" fontId="24" fillId="0" borderId="17" xfId="0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center" vertical="center" wrapText="1"/>
    </xf>
    <xf numFmtId="164" fontId="20" fillId="0" borderId="34" xfId="0" applyNumberFormat="1" applyFont="1" applyBorder="1" applyAlignment="1">
      <alignment horizontal="center" vertical="center" wrapText="1"/>
    </xf>
    <xf numFmtId="164" fontId="20" fillId="0" borderId="36" xfId="0" applyNumberFormat="1" applyFont="1" applyBorder="1" applyAlignment="1">
      <alignment horizontal="center" vertical="center" wrapText="1"/>
    </xf>
    <xf numFmtId="164" fontId="20" fillId="0" borderId="44" xfId="0" applyNumberFormat="1" applyFont="1" applyBorder="1" applyAlignment="1">
      <alignment horizontal="center" vertical="center" wrapText="1"/>
    </xf>
    <xf numFmtId="164" fontId="24" fillId="0" borderId="15" xfId="0" applyNumberFormat="1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center" vertical="center" wrapText="1"/>
    </xf>
    <xf numFmtId="164" fontId="20" fillId="0" borderId="34" xfId="0" applyNumberFormat="1" applyFont="1" applyBorder="1" applyAlignment="1">
      <alignment horizontal="center" vertical="center"/>
    </xf>
    <xf numFmtId="164" fontId="20" fillId="0" borderId="36" xfId="0" applyNumberFormat="1" applyFont="1" applyBorder="1" applyAlignment="1">
      <alignment horizontal="center" vertical="center"/>
    </xf>
    <xf numFmtId="164" fontId="24" fillId="24" borderId="37" xfId="0" applyNumberFormat="1" applyFont="1" applyFill="1" applyBorder="1" applyAlignment="1">
      <alignment horizontal="center" vertical="center"/>
    </xf>
    <xf numFmtId="164" fontId="24" fillId="0" borderId="15" xfId="0" applyNumberFormat="1" applyFont="1" applyFill="1" applyBorder="1" applyAlignment="1">
      <alignment horizontal="center" vertical="center" wrapText="1"/>
    </xf>
    <xf numFmtId="164" fontId="24" fillId="0" borderId="16" xfId="0" applyNumberFormat="1" applyFont="1" applyBorder="1" applyAlignment="1">
      <alignment horizontal="center" vertical="center" wrapText="1"/>
    </xf>
    <xf numFmtId="164" fontId="24" fillId="0" borderId="36" xfId="0" applyNumberFormat="1" applyFont="1" applyBorder="1" applyAlignment="1">
      <alignment horizontal="center" vertical="center"/>
    </xf>
    <xf numFmtId="164" fontId="20" fillId="0" borderId="43" xfId="0" applyNumberFormat="1" applyFont="1" applyBorder="1" applyAlignment="1">
      <alignment horizontal="center" vertical="center" wrapText="1"/>
    </xf>
    <xf numFmtId="164" fontId="20" fillId="0" borderId="43" xfId="0" applyNumberFormat="1" applyFont="1" applyFill="1" applyBorder="1" applyAlignment="1">
      <alignment horizontal="center" vertical="center"/>
    </xf>
    <xf numFmtId="164" fontId="27" fillId="0" borderId="43" xfId="0" applyNumberFormat="1" applyFont="1" applyFill="1" applyBorder="1" applyAlignment="1">
      <alignment horizontal="center" vertical="center"/>
    </xf>
    <xf numFmtId="164" fontId="24" fillId="0" borderId="27" xfId="41" applyNumberFormat="1" applyFont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39" xfId="41" applyNumberFormat="1" applyFont="1" applyBorder="1" applyAlignment="1">
      <alignment horizontal="center" vertical="center"/>
    </xf>
    <xf numFmtId="164" fontId="24" fillId="0" borderId="40" xfId="41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horizontal="center"/>
    </xf>
    <xf numFmtId="164" fontId="24" fillId="0" borderId="41" xfId="0" applyNumberFormat="1" applyFont="1" applyFill="1" applyBorder="1" applyAlignment="1">
      <alignment horizontal="center" vertical="center" wrapText="1"/>
    </xf>
    <xf numFmtId="164" fontId="24" fillId="0" borderId="42" xfId="0" applyNumberFormat="1" applyFont="1" applyFill="1" applyBorder="1" applyAlignment="1">
      <alignment horizontal="center" vertical="center" wrapText="1"/>
    </xf>
    <xf numFmtId="164" fontId="24" fillId="0" borderId="25" xfId="0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Исполнение облбюджета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" xfId="41" builtinId="5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E6" sqref="E6"/>
    </sheetView>
  </sheetViews>
  <sheetFormatPr defaultRowHeight="12.75" x14ac:dyDescent="0.2"/>
  <cols>
    <col min="1" max="1" width="33.5703125" style="5" customWidth="1"/>
    <col min="2" max="2" width="14.42578125" style="11" customWidth="1"/>
    <col min="3" max="3" width="13.7109375" style="11" customWidth="1"/>
    <col min="4" max="4" width="6.85546875" style="11" customWidth="1"/>
    <col min="5" max="5" width="29.5703125" customWidth="1"/>
    <col min="6" max="6" width="14" customWidth="1"/>
    <col min="7" max="7" width="14.85546875" customWidth="1"/>
  </cols>
  <sheetData>
    <row r="1" spans="1:10" ht="15.75" x14ac:dyDescent="0.25">
      <c r="A1" s="132" t="s">
        <v>0</v>
      </c>
      <c r="B1" s="132"/>
      <c r="C1" s="132"/>
      <c r="D1" s="132"/>
      <c r="E1" s="132"/>
      <c r="F1" s="132"/>
      <c r="G1" s="132"/>
    </row>
    <row r="2" spans="1:10" ht="15.75" x14ac:dyDescent="0.25">
      <c r="A2" s="132" t="s">
        <v>77</v>
      </c>
      <c r="B2" s="132"/>
      <c r="C2" s="132"/>
      <c r="D2" s="132"/>
      <c r="E2" s="132"/>
      <c r="F2" s="132"/>
      <c r="G2" s="132"/>
    </row>
    <row r="3" spans="1:10" ht="13.5" thickBot="1" x14ac:dyDescent="0.25">
      <c r="A3" s="1"/>
      <c r="B3" s="2"/>
      <c r="C3" s="2"/>
      <c r="D3" s="2"/>
      <c r="E3" s="3"/>
      <c r="F3" s="2"/>
      <c r="G3" s="2"/>
    </row>
    <row r="4" spans="1:10" ht="45.75" thickBot="1" x14ac:dyDescent="0.25">
      <c r="A4" s="4" t="s">
        <v>33</v>
      </c>
      <c r="B4" s="12" t="s">
        <v>61</v>
      </c>
      <c r="C4" s="12" t="s">
        <v>72</v>
      </c>
      <c r="D4" s="13" t="s">
        <v>53</v>
      </c>
      <c r="E4" s="4" t="s">
        <v>54</v>
      </c>
      <c r="F4" s="6" t="s">
        <v>61</v>
      </c>
      <c r="G4" s="10" t="s">
        <v>72</v>
      </c>
      <c r="H4" s="9" t="s">
        <v>53</v>
      </c>
      <c r="I4" s="7" t="s">
        <v>60</v>
      </c>
    </row>
    <row r="5" spans="1:10" ht="29.25" customHeight="1" thickBot="1" x14ac:dyDescent="0.25">
      <c r="A5" s="80" t="s">
        <v>49</v>
      </c>
      <c r="B5" s="108">
        <f>B6+B19</f>
        <v>69049998.069999993</v>
      </c>
      <c r="C5" s="108">
        <f>C6+C19</f>
        <v>49840989.410000004</v>
      </c>
      <c r="D5" s="63">
        <f t="shared" ref="D5:D26" si="0">C5/B5*100</f>
        <v>72.181014921207236</v>
      </c>
      <c r="E5" s="15" t="s">
        <v>1</v>
      </c>
      <c r="F5" s="16">
        <v>58328485.280000001</v>
      </c>
      <c r="G5" s="17">
        <v>40258944.549999997</v>
      </c>
      <c r="H5" s="18">
        <f>G5/F5*100</f>
        <v>69.021069819901896</v>
      </c>
      <c r="I5" s="19">
        <f>G5/G27*100</f>
        <v>21.436877711533345</v>
      </c>
    </row>
    <row r="6" spans="1:10" ht="45" customHeight="1" thickBot="1" x14ac:dyDescent="0.25">
      <c r="A6" s="81" t="s">
        <v>48</v>
      </c>
      <c r="B6" s="109">
        <f>B7+B9+B14+B18+B8</f>
        <v>55521600</v>
      </c>
      <c r="C6" s="109">
        <f>C7+C9+C14+C18+C8</f>
        <v>41457372.280000001</v>
      </c>
      <c r="D6" s="64">
        <f t="shared" si="0"/>
        <v>74.668907740410944</v>
      </c>
      <c r="E6" s="20" t="s">
        <v>2</v>
      </c>
      <c r="F6" s="21">
        <v>41784977</v>
      </c>
      <c r="G6" s="22">
        <v>28648555.5</v>
      </c>
      <c r="H6" s="23">
        <f t="shared" ref="H6:H35" si="1">G6/F6*100</f>
        <v>68.561855376873851</v>
      </c>
      <c r="I6" s="24">
        <f>G6/G27*100</f>
        <v>15.254636894487986</v>
      </c>
      <c r="J6" s="14"/>
    </row>
    <row r="7" spans="1:10" ht="27.75" customHeight="1" thickBot="1" x14ac:dyDescent="0.25">
      <c r="A7" s="82" t="s">
        <v>3</v>
      </c>
      <c r="B7" s="110">
        <v>20083900</v>
      </c>
      <c r="C7" s="110">
        <v>14968042.710000001</v>
      </c>
      <c r="D7" s="65">
        <f t="shared" si="0"/>
        <v>74.527570392204694</v>
      </c>
      <c r="E7" s="133" t="s">
        <v>30</v>
      </c>
      <c r="F7" s="135">
        <v>338600</v>
      </c>
      <c r="G7" s="137">
        <v>284451.8</v>
      </c>
      <c r="H7" s="128">
        <f t="shared" si="1"/>
        <v>84.008210277613699</v>
      </c>
      <c r="I7" s="130">
        <f>G7/G27*100</f>
        <v>0.15146344544259893</v>
      </c>
      <c r="J7" s="14"/>
    </row>
    <row r="8" spans="1:10" ht="18" customHeight="1" thickBot="1" x14ac:dyDescent="0.25">
      <c r="A8" s="83" t="s">
        <v>66</v>
      </c>
      <c r="B8" s="111">
        <v>8362900</v>
      </c>
      <c r="C8" s="111">
        <v>5979026.2999999998</v>
      </c>
      <c r="D8" s="65">
        <f t="shared" si="0"/>
        <v>71.494652572672152</v>
      </c>
      <c r="E8" s="134"/>
      <c r="F8" s="136"/>
      <c r="G8" s="138"/>
      <c r="H8" s="129"/>
      <c r="I8" s="131"/>
      <c r="J8" s="14"/>
    </row>
    <row r="9" spans="1:10" ht="46.5" customHeight="1" thickBot="1" x14ac:dyDescent="0.25">
      <c r="A9" s="84" t="s">
        <v>40</v>
      </c>
      <c r="B9" s="111">
        <f>B10+B11+B12+B13</f>
        <v>19835500</v>
      </c>
      <c r="C9" s="111">
        <f>C10+C11+C12+C13</f>
        <v>17635458.59</v>
      </c>
      <c r="D9" s="66">
        <f t="shared" si="0"/>
        <v>88.908565904565052</v>
      </c>
      <c r="E9" s="15" t="s">
        <v>4</v>
      </c>
      <c r="F9" s="16">
        <v>2013900</v>
      </c>
      <c r="G9" s="17">
        <v>1402765.19</v>
      </c>
      <c r="H9" s="18">
        <f t="shared" si="1"/>
        <v>69.654163066686522</v>
      </c>
      <c r="I9" s="19">
        <f>G9/G27*100</f>
        <v>0.74693726256730297</v>
      </c>
      <c r="J9" s="14"/>
    </row>
    <row r="10" spans="1:10" ht="45.75" customHeight="1" thickBot="1" x14ac:dyDescent="0.25">
      <c r="A10" s="85" t="s">
        <v>34</v>
      </c>
      <c r="B10" s="112">
        <v>17789800</v>
      </c>
      <c r="C10" s="112">
        <v>15452538.880000001</v>
      </c>
      <c r="D10" s="67">
        <f t="shared" si="0"/>
        <v>86.861790913894481</v>
      </c>
      <c r="E10" s="25" t="s">
        <v>75</v>
      </c>
      <c r="F10" s="26">
        <v>1849000</v>
      </c>
      <c r="G10" s="27">
        <v>1321568.79</v>
      </c>
      <c r="H10" s="28">
        <f t="shared" si="1"/>
        <v>71.474785830178476</v>
      </c>
      <c r="I10" s="24">
        <f>G10/G27*100</f>
        <v>0.70370221711659586</v>
      </c>
      <c r="J10" s="14"/>
    </row>
    <row r="11" spans="1:10" ht="40.5" customHeight="1" thickBot="1" x14ac:dyDescent="0.25">
      <c r="A11" s="86" t="s">
        <v>5</v>
      </c>
      <c r="B11" s="113"/>
      <c r="C11" s="113">
        <v>0</v>
      </c>
      <c r="D11" s="67" t="e">
        <f t="shared" si="0"/>
        <v>#DIV/0!</v>
      </c>
      <c r="E11" s="29" t="s">
        <v>76</v>
      </c>
      <c r="F11" s="21">
        <v>164900</v>
      </c>
      <c r="G11" s="22">
        <v>81196.399999999994</v>
      </c>
      <c r="H11" s="30">
        <f t="shared" si="1"/>
        <v>49.23978168587022</v>
      </c>
      <c r="I11" s="24">
        <f>G11/G27*100</f>
        <v>4.3235045450707076E-2</v>
      </c>
      <c r="J11" s="14"/>
    </row>
    <row r="12" spans="1:10" ht="22.5" customHeight="1" thickBot="1" x14ac:dyDescent="0.25">
      <c r="A12" s="87" t="s">
        <v>6</v>
      </c>
      <c r="B12" s="114">
        <v>503700</v>
      </c>
      <c r="C12" s="114">
        <v>503790.35</v>
      </c>
      <c r="D12" s="68">
        <f t="shared" si="0"/>
        <v>100.01793726424459</v>
      </c>
      <c r="E12" s="31" t="s">
        <v>32</v>
      </c>
      <c r="F12" s="102">
        <v>79870722.810000002</v>
      </c>
      <c r="G12" s="103">
        <v>59513207.82</v>
      </c>
      <c r="H12" s="32">
        <f t="shared" si="1"/>
        <v>74.51191841793225</v>
      </c>
      <c r="I12" s="19">
        <f>G12/G27*100</f>
        <v>31.689289734705927</v>
      </c>
      <c r="J12" s="14"/>
    </row>
    <row r="13" spans="1:10" ht="29.25" customHeight="1" thickBot="1" x14ac:dyDescent="0.25">
      <c r="A13" s="88" t="s">
        <v>58</v>
      </c>
      <c r="B13" s="115">
        <v>1542000</v>
      </c>
      <c r="C13" s="116">
        <v>1679129.36</v>
      </c>
      <c r="D13" s="69">
        <f t="shared" si="0"/>
        <v>108.89295460440987</v>
      </c>
      <c r="E13" s="33" t="s">
        <v>59</v>
      </c>
      <c r="F13" s="21">
        <v>173000</v>
      </c>
      <c r="G13" s="22">
        <v>170418.46</v>
      </c>
      <c r="H13" s="34">
        <f t="shared" si="1"/>
        <v>98.507780346820809</v>
      </c>
      <c r="I13" s="24">
        <f>G13/G27*100</f>
        <v>9.0743553454826903E-2</v>
      </c>
      <c r="J13" s="14"/>
    </row>
    <row r="14" spans="1:10" ht="34.5" customHeight="1" thickBot="1" x14ac:dyDescent="0.25">
      <c r="A14" s="89" t="s">
        <v>41</v>
      </c>
      <c r="B14" s="117">
        <f>B15+B16+B17</f>
        <v>6629300</v>
      </c>
      <c r="C14" s="117">
        <f>C15+C16+C17</f>
        <v>2289121.04</v>
      </c>
      <c r="D14" s="65">
        <f t="shared" si="0"/>
        <v>34.530358258036294</v>
      </c>
      <c r="E14" s="35" t="s">
        <v>7</v>
      </c>
      <c r="F14" s="21">
        <v>190000</v>
      </c>
      <c r="G14" s="22">
        <v>126952.59</v>
      </c>
      <c r="H14" s="34">
        <f t="shared" si="1"/>
        <v>66.817152631578949</v>
      </c>
      <c r="I14" s="24">
        <f>G14/G27*100</f>
        <v>6.7599068416025601E-2</v>
      </c>
      <c r="J14" s="14"/>
    </row>
    <row r="15" spans="1:10" ht="24" customHeight="1" thickBot="1" x14ac:dyDescent="0.25">
      <c r="A15" s="87" t="s">
        <v>73</v>
      </c>
      <c r="B15" s="118">
        <v>1850000</v>
      </c>
      <c r="C15" s="118">
        <v>448794.01</v>
      </c>
      <c r="D15" s="70">
        <f t="shared" si="0"/>
        <v>24.259135675675676</v>
      </c>
      <c r="E15" s="35" t="s">
        <v>8</v>
      </c>
      <c r="F15" s="21">
        <v>4800050</v>
      </c>
      <c r="G15" s="22">
        <v>4800050</v>
      </c>
      <c r="H15" s="34">
        <f t="shared" si="1"/>
        <v>100</v>
      </c>
      <c r="I15" s="24">
        <f>G15/G27*100</f>
        <v>2.555906172141456</v>
      </c>
      <c r="J15" s="14"/>
    </row>
    <row r="16" spans="1:10" ht="26.25" customHeight="1" thickBot="1" x14ac:dyDescent="0.25">
      <c r="A16" s="87" t="s">
        <v>74</v>
      </c>
      <c r="B16" s="112">
        <v>3539300</v>
      </c>
      <c r="C16" s="112">
        <v>1427122.92</v>
      </c>
      <c r="D16" s="67">
        <f t="shared" si="0"/>
        <v>40.322180092108603</v>
      </c>
      <c r="E16" s="36" t="s">
        <v>35</v>
      </c>
      <c r="F16" s="21">
        <v>59303792.810000002</v>
      </c>
      <c r="G16" s="22">
        <v>52884639.939999998</v>
      </c>
      <c r="H16" s="34">
        <f t="shared" si="1"/>
        <v>89.175813947404748</v>
      </c>
      <c r="I16" s="24">
        <f>G16/G27*100</f>
        <v>28.159743676445988</v>
      </c>
      <c r="J16" s="14"/>
    </row>
    <row r="17" spans="1:12" ht="24.75" customHeight="1" thickBot="1" x14ac:dyDescent="0.25">
      <c r="A17" s="85" t="s">
        <v>56</v>
      </c>
      <c r="B17" s="119">
        <v>1240000</v>
      </c>
      <c r="C17" s="119">
        <v>413204.11</v>
      </c>
      <c r="D17" s="67">
        <f t="shared" si="0"/>
        <v>33.322912096774196</v>
      </c>
      <c r="E17" s="37" t="s">
        <v>62</v>
      </c>
      <c r="F17" s="21">
        <v>15403880</v>
      </c>
      <c r="G17" s="22">
        <v>1531146.83</v>
      </c>
      <c r="H17" s="34">
        <f t="shared" si="1"/>
        <v>9.9400075175864782</v>
      </c>
      <c r="I17" s="24">
        <f>G17/G27*100</f>
        <v>0.81529726424762772</v>
      </c>
      <c r="J17" s="11"/>
      <c r="L17" t="s">
        <v>65</v>
      </c>
    </row>
    <row r="18" spans="1:12" ht="30" customHeight="1" thickBot="1" x14ac:dyDescent="0.25">
      <c r="A18" s="90" t="s">
        <v>11</v>
      </c>
      <c r="B18" s="120">
        <v>610000</v>
      </c>
      <c r="C18" s="120">
        <v>585723.64</v>
      </c>
      <c r="D18" s="69">
        <f t="shared" si="0"/>
        <v>96.020268852459026</v>
      </c>
      <c r="E18" s="38" t="s">
        <v>31</v>
      </c>
      <c r="F18" s="16">
        <v>20973724.800000001</v>
      </c>
      <c r="G18" s="17">
        <v>10512028.48</v>
      </c>
      <c r="H18" s="32">
        <f t="shared" si="1"/>
        <v>50.119988605934218</v>
      </c>
      <c r="I18" s="19">
        <f>G18/G27*100</f>
        <v>5.5973913758729124</v>
      </c>
      <c r="J18" s="14"/>
    </row>
    <row r="19" spans="1:12" ht="33" customHeight="1" thickBot="1" x14ac:dyDescent="0.25">
      <c r="A19" s="81" t="s">
        <v>47</v>
      </c>
      <c r="B19" s="121">
        <f>B20+B21+B23+B24+B25+B26</f>
        <v>13528398.07</v>
      </c>
      <c r="C19" s="121">
        <f>C20+C21+C23+C24+C25+C26</f>
        <v>8383617.1300000008</v>
      </c>
      <c r="D19" s="71">
        <f t="shared" si="0"/>
        <v>61.970508900023823</v>
      </c>
      <c r="E19" s="15" t="s">
        <v>9</v>
      </c>
      <c r="F19" s="16">
        <v>4916370.25</v>
      </c>
      <c r="G19" s="17">
        <v>0</v>
      </c>
      <c r="H19" s="62">
        <f t="shared" si="1"/>
        <v>0</v>
      </c>
      <c r="I19" s="19">
        <f>G19/G27*100</f>
        <v>0</v>
      </c>
      <c r="J19" s="14"/>
    </row>
    <row r="20" spans="1:12" ht="45.75" customHeight="1" thickBot="1" x14ac:dyDescent="0.25">
      <c r="A20" s="91" t="s">
        <v>13</v>
      </c>
      <c r="B20" s="110">
        <v>2798400</v>
      </c>
      <c r="C20" s="110">
        <v>2231451.33</v>
      </c>
      <c r="D20" s="65">
        <f t="shared" si="0"/>
        <v>79.740256217838763</v>
      </c>
      <c r="E20" s="40" t="s">
        <v>10</v>
      </c>
      <c r="F20" s="16">
        <f>F21+F22+F23</f>
        <v>113302527.69</v>
      </c>
      <c r="G20" s="16">
        <f>G21+G22+G23</f>
        <v>74760653.329999998</v>
      </c>
      <c r="H20" s="101">
        <f t="shared" si="1"/>
        <v>65.98321754528547</v>
      </c>
      <c r="I20" s="19">
        <f>G20/G27*100</f>
        <v>39.808171848100486</v>
      </c>
      <c r="J20" s="14"/>
    </row>
    <row r="21" spans="1:12" ht="35.25" customHeight="1" thickBot="1" x14ac:dyDescent="0.25">
      <c r="A21" s="92" t="s">
        <v>14</v>
      </c>
      <c r="B21" s="110">
        <f>B22</f>
        <v>5200</v>
      </c>
      <c r="C21" s="110">
        <f>C22</f>
        <v>9821.75</v>
      </c>
      <c r="D21" s="65">
        <f t="shared" si="0"/>
        <v>188.87980769230771</v>
      </c>
      <c r="E21" s="39" t="s">
        <v>12</v>
      </c>
      <c r="F21" s="21">
        <v>68057466.689999998</v>
      </c>
      <c r="G21" s="22">
        <v>49795474.689999998</v>
      </c>
      <c r="H21" s="34">
        <f t="shared" si="1"/>
        <v>73.166806100522521</v>
      </c>
      <c r="I21" s="24">
        <f>G21/G27*100</f>
        <v>26.514840700593673</v>
      </c>
      <c r="J21" s="14"/>
    </row>
    <row r="22" spans="1:12" ht="28.5" customHeight="1" thickBot="1" x14ac:dyDescent="0.25">
      <c r="A22" s="93" t="s">
        <v>37</v>
      </c>
      <c r="B22" s="119">
        <v>5200</v>
      </c>
      <c r="C22" s="119">
        <v>9821.75</v>
      </c>
      <c r="D22" s="72">
        <f t="shared" si="0"/>
        <v>188.87980769230771</v>
      </c>
      <c r="E22" s="39" t="s">
        <v>44</v>
      </c>
      <c r="F22" s="21">
        <v>33722361</v>
      </c>
      <c r="G22" s="22">
        <v>17362334.239999998</v>
      </c>
      <c r="H22" s="34">
        <f t="shared" si="1"/>
        <v>51.486117001119815</v>
      </c>
      <c r="I22" s="24">
        <f>G22/G27*100</f>
        <v>9.2450072909238301</v>
      </c>
      <c r="J22" s="14"/>
    </row>
    <row r="23" spans="1:12" ht="33" customHeight="1" thickBot="1" x14ac:dyDescent="0.25">
      <c r="A23" s="94" t="s">
        <v>16</v>
      </c>
      <c r="B23" s="117">
        <v>6587100</v>
      </c>
      <c r="C23" s="117">
        <v>4182176.73</v>
      </c>
      <c r="D23" s="73">
        <f t="shared" si="0"/>
        <v>63.490408981190505</v>
      </c>
      <c r="E23" s="20" t="s">
        <v>15</v>
      </c>
      <c r="F23" s="21">
        <v>11522700</v>
      </c>
      <c r="G23" s="22">
        <v>7602844.4000000004</v>
      </c>
      <c r="H23" s="34">
        <f t="shared" si="1"/>
        <v>65.981448792383731</v>
      </c>
      <c r="I23" s="24">
        <f>G23/G27*100</f>
        <v>4.0483238565829751</v>
      </c>
      <c r="J23" s="14"/>
    </row>
    <row r="24" spans="1:12" ht="36.75" customHeight="1" thickBot="1" x14ac:dyDescent="0.25">
      <c r="A24" s="89" t="s">
        <v>18</v>
      </c>
      <c r="B24" s="122">
        <v>2845446.52</v>
      </c>
      <c r="C24" s="122">
        <v>226421.88</v>
      </c>
      <c r="D24" s="73">
        <f t="shared" si="0"/>
        <v>7.9573409097142331</v>
      </c>
      <c r="E24" s="41" t="s">
        <v>71</v>
      </c>
      <c r="F24" s="16">
        <v>243600</v>
      </c>
      <c r="G24" s="17">
        <v>200702.69</v>
      </c>
      <c r="H24" s="32">
        <f t="shared" si="1"/>
        <v>82.390266830870289</v>
      </c>
      <c r="I24" s="19">
        <f>G24/G27*100</f>
        <v>0.10686914597481138</v>
      </c>
      <c r="J24" s="14"/>
    </row>
    <row r="25" spans="1:12" ht="34.5" customHeight="1" thickBot="1" x14ac:dyDescent="0.25">
      <c r="A25" s="91" t="s">
        <v>21</v>
      </c>
      <c r="B25" s="122">
        <v>126000</v>
      </c>
      <c r="C25" s="122">
        <v>536816.67000000004</v>
      </c>
      <c r="D25" s="73">
        <f t="shared" si="0"/>
        <v>426.04497619047618</v>
      </c>
      <c r="E25" s="41" t="s">
        <v>45</v>
      </c>
      <c r="F25" s="16">
        <v>1157300</v>
      </c>
      <c r="G25" s="17">
        <v>869523.56</v>
      </c>
      <c r="H25" s="101">
        <f t="shared" si="1"/>
        <v>75.133808001382533</v>
      </c>
      <c r="I25" s="19">
        <f>G25/G27*100</f>
        <v>0.46299947580262957</v>
      </c>
      <c r="J25" s="14"/>
    </row>
    <row r="26" spans="1:12" ht="53.25" thickBot="1" x14ac:dyDescent="0.25">
      <c r="A26" s="95" t="s">
        <v>57</v>
      </c>
      <c r="B26" s="123">
        <v>1166251.55</v>
      </c>
      <c r="C26" s="123">
        <v>1196928.77</v>
      </c>
      <c r="D26" s="74">
        <f t="shared" si="0"/>
        <v>102.6304119381449</v>
      </c>
      <c r="E26" s="42" t="s">
        <v>63</v>
      </c>
      <c r="F26" s="16">
        <v>0</v>
      </c>
      <c r="G26" s="17">
        <v>0</v>
      </c>
      <c r="H26" s="101">
        <v>0</v>
      </c>
      <c r="I26" s="19">
        <f>G26/G27*100</f>
        <v>0</v>
      </c>
      <c r="J26" s="14"/>
    </row>
    <row r="27" spans="1:12" ht="13.5" thickBot="1" x14ac:dyDescent="0.25">
      <c r="A27" s="96" t="s">
        <v>22</v>
      </c>
      <c r="B27" s="109">
        <f>B5</f>
        <v>69049998.069999993</v>
      </c>
      <c r="C27" s="109">
        <f>C5</f>
        <v>49840989.410000004</v>
      </c>
      <c r="D27" s="64">
        <f t="shared" ref="D27:D39" si="2">C27/B27*100</f>
        <v>72.181014921207236</v>
      </c>
      <c r="E27" s="43" t="s">
        <v>17</v>
      </c>
      <c r="F27" s="44">
        <v>281145230.82999998</v>
      </c>
      <c r="G27" s="45">
        <v>187802277.41999999</v>
      </c>
      <c r="H27" s="46">
        <f t="shared" si="1"/>
        <v>66.799026562025645</v>
      </c>
      <c r="I27" s="19">
        <f>G27/G27*100</f>
        <v>100</v>
      </c>
      <c r="J27" s="14"/>
    </row>
    <row r="28" spans="1:12" ht="21.75" thickBot="1" x14ac:dyDescent="0.25">
      <c r="A28" s="104" t="s">
        <v>51</v>
      </c>
      <c r="B28" s="109">
        <f>B29+B35+B37+B38+B36</f>
        <v>196522256.80000001</v>
      </c>
      <c r="C28" s="109">
        <f>C29+C35+C37+C38+C36</f>
        <v>131358878.63</v>
      </c>
      <c r="D28" s="64">
        <f t="shared" si="2"/>
        <v>66.841731195710537</v>
      </c>
      <c r="E28" s="47" t="s">
        <v>19</v>
      </c>
      <c r="F28" s="44">
        <v>-15572975.960000001</v>
      </c>
      <c r="G28" s="45">
        <v>-6602409.3799999999</v>
      </c>
      <c r="H28" s="46">
        <f t="shared" si="1"/>
        <v>42.396581083529775</v>
      </c>
      <c r="I28" s="19"/>
      <c r="J28" s="14"/>
    </row>
    <row r="29" spans="1:12" ht="32.25" thickBot="1" x14ac:dyDescent="0.25">
      <c r="A29" s="97" t="s">
        <v>50</v>
      </c>
      <c r="B29" s="124">
        <f>B30+B32+B33+B34</f>
        <v>195587196</v>
      </c>
      <c r="C29" s="124">
        <f>C30+C32+C33+C34</f>
        <v>130853799.69</v>
      </c>
      <c r="D29" s="75">
        <f t="shared" si="2"/>
        <v>66.903050080026702</v>
      </c>
      <c r="E29" s="31" t="s">
        <v>20</v>
      </c>
      <c r="F29" s="44">
        <v>15572975.960000001</v>
      </c>
      <c r="G29" s="44">
        <v>6602409.3799999999</v>
      </c>
      <c r="H29" s="46">
        <f t="shared" si="1"/>
        <v>42.396581083529775</v>
      </c>
      <c r="I29" s="19"/>
      <c r="J29" s="14"/>
    </row>
    <row r="30" spans="1:12" ht="21.75" thickBot="1" x14ac:dyDescent="0.25">
      <c r="A30" s="98" t="s">
        <v>23</v>
      </c>
      <c r="B30" s="119">
        <f>B31</f>
        <v>37860000</v>
      </c>
      <c r="C30" s="119">
        <f>C31</f>
        <v>28395000</v>
      </c>
      <c r="D30" s="76">
        <f t="shared" si="2"/>
        <v>75</v>
      </c>
      <c r="E30" s="48" t="s">
        <v>36</v>
      </c>
      <c r="F30" s="44">
        <v>0</v>
      </c>
      <c r="G30" s="45">
        <v>0</v>
      </c>
      <c r="H30" s="46" t="e">
        <f t="shared" si="1"/>
        <v>#DIV/0!</v>
      </c>
      <c r="I30" s="19"/>
      <c r="J30" s="14"/>
    </row>
    <row r="31" spans="1:12" ht="23.25" thickBot="1" x14ac:dyDescent="0.25">
      <c r="A31" s="99" t="s">
        <v>24</v>
      </c>
      <c r="B31" s="119">
        <v>37860000</v>
      </c>
      <c r="C31" s="119">
        <v>28395000</v>
      </c>
      <c r="D31" s="77">
        <f t="shared" si="2"/>
        <v>75</v>
      </c>
      <c r="E31" s="49" t="s">
        <v>43</v>
      </c>
      <c r="F31" s="50">
        <v>0</v>
      </c>
      <c r="G31" s="56">
        <v>0</v>
      </c>
      <c r="H31" s="57" t="e">
        <f t="shared" si="1"/>
        <v>#DIV/0!</v>
      </c>
      <c r="I31" s="19"/>
      <c r="J31" s="14"/>
    </row>
    <row r="32" spans="1:12" ht="34.5" thickBot="1" x14ac:dyDescent="0.25">
      <c r="A32" s="99" t="s">
        <v>28</v>
      </c>
      <c r="B32" s="113">
        <v>127328296</v>
      </c>
      <c r="C32" s="125">
        <v>84157006.799999997</v>
      </c>
      <c r="D32" s="77">
        <f t="shared" si="2"/>
        <v>66.094504869522481</v>
      </c>
      <c r="E32" s="51" t="s">
        <v>42</v>
      </c>
      <c r="F32" s="50">
        <v>0</v>
      </c>
      <c r="G32" s="56">
        <v>0</v>
      </c>
      <c r="H32" s="57" t="e">
        <f t="shared" si="1"/>
        <v>#DIV/0!</v>
      </c>
      <c r="I32" s="19"/>
      <c r="J32" s="14"/>
    </row>
    <row r="33" spans="1:13" ht="32.25" thickBot="1" x14ac:dyDescent="0.25">
      <c r="A33" s="99" t="s">
        <v>26</v>
      </c>
      <c r="B33" s="113">
        <v>25160200</v>
      </c>
      <c r="C33" s="113">
        <v>16431684.59</v>
      </c>
      <c r="D33" s="78">
        <f t="shared" si="2"/>
        <v>65.308243137971871</v>
      </c>
      <c r="E33" s="52" t="s">
        <v>68</v>
      </c>
      <c r="F33" s="44">
        <v>0</v>
      </c>
      <c r="G33" s="45">
        <v>0</v>
      </c>
      <c r="H33" s="46" t="e">
        <f t="shared" si="1"/>
        <v>#DIV/0!</v>
      </c>
      <c r="I33" s="19"/>
      <c r="J33" s="14"/>
    </row>
    <row r="34" spans="1:13" ht="34.5" thickBot="1" x14ac:dyDescent="0.25">
      <c r="A34" s="99" t="s">
        <v>46</v>
      </c>
      <c r="B34" s="112">
        <v>5238700</v>
      </c>
      <c r="C34" s="112">
        <v>1870108.3</v>
      </c>
      <c r="D34" s="78">
        <f t="shared" si="2"/>
        <v>35.697946055319072</v>
      </c>
      <c r="E34" s="53" t="s">
        <v>69</v>
      </c>
      <c r="F34" s="50">
        <v>0</v>
      </c>
      <c r="G34" s="56">
        <v>0</v>
      </c>
      <c r="H34" s="57" t="e">
        <f t="shared" si="1"/>
        <v>#DIV/0!</v>
      </c>
      <c r="I34" s="19"/>
      <c r="J34" s="14"/>
      <c r="M34" s="45"/>
    </row>
    <row r="35" spans="1:13" ht="34.5" thickBot="1" x14ac:dyDescent="0.25">
      <c r="A35" s="86" t="s">
        <v>67</v>
      </c>
      <c r="B35" s="126"/>
      <c r="C35" s="126"/>
      <c r="D35" s="78"/>
      <c r="E35" s="35" t="s">
        <v>70</v>
      </c>
      <c r="F35" s="50">
        <v>0</v>
      </c>
      <c r="G35" s="56">
        <v>0</v>
      </c>
      <c r="H35" s="57" t="e">
        <f t="shared" si="1"/>
        <v>#DIV/0!</v>
      </c>
      <c r="I35" s="19"/>
      <c r="J35" s="14"/>
    </row>
    <row r="36" spans="1:13" ht="23.25" thickBot="1" x14ac:dyDescent="0.25">
      <c r="A36" s="105" t="s">
        <v>55</v>
      </c>
      <c r="B36" s="126">
        <v>932060.8</v>
      </c>
      <c r="C36" s="126">
        <v>504078.94</v>
      </c>
      <c r="D36" s="78"/>
      <c r="E36" s="52" t="s">
        <v>64</v>
      </c>
      <c r="F36" s="45">
        <f>F37+F38</f>
        <v>15572975.959999979</v>
      </c>
      <c r="G36" s="45">
        <f>G37+G38</f>
        <v>6602409.3799999952</v>
      </c>
      <c r="H36" s="58">
        <f>G36/F36*100</f>
        <v>42.396581083529803</v>
      </c>
      <c r="I36" s="19"/>
      <c r="J36" s="14"/>
    </row>
    <row r="37" spans="1:13" ht="23.25" thickBot="1" x14ac:dyDescent="0.25">
      <c r="A37" s="106" t="s">
        <v>39</v>
      </c>
      <c r="B37" s="127">
        <v>3000</v>
      </c>
      <c r="C37" s="127">
        <v>1000</v>
      </c>
      <c r="D37" s="78">
        <f t="shared" si="2"/>
        <v>33.333333333333329</v>
      </c>
      <c r="E37" s="53" t="s">
        <v>25</v>
      </c>
      <c r="F37" s="50">
        <v>-265572254.87</v>
      </c>
      <c r="G37" s="56">
        <v>-184370804.41</v>
      </c>
      <c r="H37" s="57">
        <f>G37/F37*100</f>
        <v>69.423970700648368</v>
      </c>
      <c r="I37" s="19"/>
      <c r="J37" s="14"/>
    </row>
    <row r="38" spans="1:13" ht="45.75" thickBot="1" x14ac:dyDescent="0.25">
      <c r="A38" s="107" t="s">
        <v>38</v>
      </c>
      <c r="B38" s="114"/>
      <c r="C38" s="114"/>
      <c r="D38" s="78" t="e">
        <f t="shared" si="2"/>
        <v>#DIV/0!</v>
      </c>
      <c r="E38" s="35" t="s">
        <v>27</v>
      </c>
      <c r="F38" s="50">
        <v>281145230.82999998</v>
      </c>
      <c r="G38" s="56">
        <v>190973213.78999999</v>
      </c>
      <c r="H38" s="57">
        <f>G38/F38*100</f>
        <v>67.926890748317803</v>
      </c>
      <c r="I38" s="19"/>
      <c r="J38" s="14"/>
    </row>
    <row r="39" spans="1:13" ht="13.5" thickBot="1" x14ac:dyDescent="0.25">
      <c r="A39" s="81" t="s">
        <v>52</v>
      </c>
      <c r="B39" s="100">
        <f>B28+B27</f>
        <v>265572254.87</v>
      </c>
      <c r="C39" s="100">
        <f>C28+C27</f>
        <v>181199868.03999999</v>
      </c>
      <c r="D39" s="79">
        <f t="shared" si="2"/>
        <v>68.229969327443087</v>
      </c>
      <c r="E39" s="54" t="s">
        <v>29</v>
      </c>
      <c r="F39" s="55">
        <f>F27</f>
        <v>281145230.82999998</v>
      </c>
      <c r="G39" s="59">
        <f>G27</f>
        <v>187802277.41999999</v>
      </c>
      <c r="H39" s="60">
        <f>G39/F39*100</f>
        <v>66.799026562025645</v>
      </c>
      <c r="I39" s="61"/>
      <c r="J39" s="14"/>
    </row>
    <row r="40" spans="1:13" x14ac:dyDescent="0.2">
      <c r="B40" s="5"/>
      <c r="C40" s="5"/>
      <c r="D40" s="5"/>
      <c r="E40" s="5"/>
      <c r="F40" s="5"/>
      <c r="G40" s="5"/>
    </row>
    <row r="41" spans="1:13" x14ac:dyDescent="0.2">
      <c r="B41" s="8"/>
      <c r="C41" s="8"/>
      <c r="D41" s="5"/>
      <c r="E41" s="5"/>
      <c r="F41" s="5"/>
      <c r="G41" s="5"/>
    </row>
    <row r="42" spans="1:13" x14ac:dyDescent="0.2">
      <c r="B42" s="5"/>
      <c r="C42" s="5"/>
      <c r="D42" s="5"/>
      <c r="E42" s="5"/>
      <c r="F42" s="5"/>
      <c r="G42" s="5"/>
    </row>
    <row r="43" spans="1:13" x14ac:dyDescent="0.2">
      <c r="B43" s="8" t="s">
        <v>65</v>
      </c>
      <c r="C43" s="8"/>
      <c r="D43" s="5"/>
      <c r="E43" s="5"/>
      <c r="F43" s="5"/>
      <c r="G43" s="5"/>
    </row>
    <row r="44" spans="1:13" x14ac:dyDescent="0.2">
      <c r="B44" s="5"/>
      <c r="C44" s="5"/>
      <c r="D44" s="5"/>
      <c r="E44" s="5"/>
      <c r="F44" s="5"/>
      <c r="G44" s="5"/>
    </row>
    <row r="45" spans="1:13" x14ac:dyDescent="0.2">
      <c r="B45" s="8"/>
      <c r="C45" s="8"/>
      <c r="D45" s="5"/>
      <c r="E45" s="5"/>
      <c r="F45" s="5"/>
      <c r="G45" s="5"/>
    </row>
    <row r="46" spans="1:13" x14ac:dyDescent="0.2">
      <c r="B46" s="5" t="s">
        <v>65</v>
      </c>
      <c r="C46" s="5"/>
      <c r="D46" s="5"/>
      <c r="E46" s="5"/>
      <c r="F46" s="5"/>
      <c r="G46" s="5"/>
    </row>
    <row r="47" spans="1:13" x14ac:dyDescent="0.2">
      <c r="B47" s="8"/>
      <c r="C47" s="8"/>
      <c r="D47" s="5"/>
      <c r="E47" s="5"/>
      <c r="F47" s="5"/>
      <c r="G47" s="5"/>
    </row>
    <row r="48" spans="1:13" x14ac:dyDescent="0.2">
      <c r="B48" s="5"/>
      <c r="C48" s="5"/>
      <c r="D48" s="5"/>
      <c r="E48" s="5"/>
      <c r="F48" s="5"/>
      <c r="G48" s="5"/>
    </row>
    <row r="49" spans="2:7" x14ac:dyDescent="0.2">
      <c r="B49" s="5"/>
      <c r="C49" s="5"/>
      <c r="D49" s="5"/>
      <c r="E49" s="5"/>
      <c r="F49" s="5"/>
      <c r="G49" s="5"/>
    </row>
    <row r="50" spans="2:7" x14ac:dyDescent="0.2">
      <c r="B50" s="5"/>
      <c r="C50" s="5"/>
      <c r="D50" s="5"/>
      <c r="E50" s="5"/>
      <c r="F50" s="5"/>
      <c r="G50" s="5"/>
    </row>
    <row r="51" spans="2:7" x14ac:dyDescent="0.2">
      <c r="B51" s="5"/>
      <c r="C51" s="5"/>
      <c r="D51" s="5"/>
      <c r="E51" s="5"/>
      <c r="F51" s="5"/>
      <c r="G51" s="5"/>
    </row>
    <row r="52" spans="2:7" x14ac:dyDescent="0.2">
      <c r="B52" s="5"/>
      <c r="C52" s="5"/>
      <c r="D52" s="5"/>
      <c r="E52" s="5"/>
      <c r="F52" s="5"/>
      <c r="G52" s="5"/>
    </row>
    <row r="53" spans="2:7" x14ac:dyDescent="0.2">
      <c r="B53" s="5"/>
      <c r="C53" s="5"/>
      <c r="D53" s="5"/>
      <c r="E53" s="5"/>
      <c r="F53" s="5"/>
      <c r="G53" s="5"/>
    </row>
    <row r="54" spans="2:7" x14ac:dyDescent="0.2">
      <c r="B54" s="5"/>
      <c r="C54" s="5"/>
      <c r="D54" s="5"/>
      <c r="E54" s="5"/>
      <c r="F54" s="5"/>
      <c r="G54" s="5"/>
    </row>
    <row r="55" spans="2:7" x14ac:dyDescent="0.2">
      <c r="B55" s="5"/>
      <c r="C55" s="5"/>
      <c r="D55" s="5"/>
      <c r="E55" s="5"/>
      <c r="F55" s="5"/>
      <c r="G55" s="5"/>
    </row>
    <row r="56" spans="2:7" x14ac:dyDescent="0.2">
      <c r="B56" s="5"/>
      <c r="C56" s="5"/>
      <c r="D56" s="5"/>
      <c r="E56" s="5"/>
      <c r="F56" s="5"/>
      <c r="G56" s="5"/>
    </row>
    <row r="57" spans="2:7" x14ac:dyDescent="0.2">
      <c r="B57" s="5"/>
      <c r="C57" s="5"/>
      <c r="D57" s="5"/>
      <c r="E57" s="5"/>
      <c r="F57" s="5"/>
      <c r="G57" s="5"/>
    </row>
    <row r="58" spans="2:7" x14ac:dyDescent="0.2">
      <c r="B58" s="5"/>
      <c r="C58" s="5"/>
      <c r="D58" s="5"/>
      <c r="E58" s="5"/>
      <c r="F58" s="5"/>
      <c r="G58" s="5"/>
    </row>
    <row r="59" spans="2:7" x14ac:dyDescent="0.2">
      <c r="B59" s="5"/>
      <c r="C59" s="5"/>
      <c r="D59" s="5"/>
      <c r="E59" s="5"/>
      <c r="F59" s="5"/>
      <c r="G59" s="5"/>
    </row>
    <row r="60" spans="2:7" x14ac:dyDescent="0.2">
      <c r="B60" s="5"/>
      <c r="C60" s="5"/>
      <c r="D60" s="5"/>
      <c r="E60" s="5"/>
      <c r="F60" s="5"/>
      <c r="G60" s="5"/>
    </row>
    <row r="61" spans="2:7" x14ac:dyDescent="0.2">
      <c r="B61" s="5"/>
      <c r="C61" s="5"/>
      <c r="D61" s="5"/>
      <c r="E61" s="5"/>
      <c r="F61" s="5"/>
      <c r="G61" s="5"/>
    </row>
    <row r="62" spans="2:7" x14ac:dyDescent="0.2">
      <c r="B62" s="5"/>
      <c r="C62" s="5"/>
      <c r="D62" s="5"/>
      <c r="E62" s="5"/>
      <c r="F62" s="5"/>
      <c r="G62" s="5"/>
    </row>
  </sheetData>
  <mergeCells count="7">
    <mergeCell ref="H7:H8"/>
    <mergeCell ref="I7:I8"/>
    <mergeCell ref="A1:G1"/>
    <mergeCell ref="A2:G2"/>
    <mergeCell ref="E7:E8"/>
    <mergeCell ref="F7:F8"/>
    <mergeCell ref="G7:G8"/>
  </mergeCells>
  <phoneticPr fontId="21" type="noConversion"/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Fin_svecha</dc:creator>
  <cp:lastModifiedBy>Fin_svecha</cp:lastModifiedBy>
  <cp:lastPrinted>2023-04-18T06:36:58Z</cp:lastPrinted>
  <dcterms:created xsi:type="dcterms:W3CDTF">2013-10-14T10:44:11Z</dcterms:created>
  <dcterms:modified xsi:type="dcterms:W3CDTF">2024-10-17T05:23:21Z</dcterms:modified>
</cp:coreProperties>
</file>