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na\ДОКУМЕНТЫ\ДОХОДЫ\ДОХОДЫ 2024\СВОДКИ 2024\"/>
    </mc:Choice>
  </mc:AlternateContent>
  <bookViews>
    <workbookView xWindow="0" yWindow="0" windowWidth="28800" windowHeight="111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1" i="1" l="1"/>
  <c r="B9" i="1" l="1"/>
  <c r="G36" i="1" l="1"/>
  <c r="F36" i="1" l="1"/>
  <c r="C9" i="1" l="1"/>
  <c r="D38" i="1" l="1"/>
  <c r="D37" i="1"/>
  <c r="G39" i="1"/>
  <c r="F39" i="1"/>
  <c r="D26" i="1"/>
  <c r="D34" i="1"/>
  <c r="H5" i="1"/>
  <c r="I5" i="1"/>
  <c r="H6" i="1"/>
  <c r="I6" i="1"/>
  <c r="D7" i="1"/>
  <c r="H7" i="1"/>
  <c r="I7" i="1"/>
  <c r="D8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B14" i="1"/>
  <c r="C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H19" i="1"/>
  <c r="I19" i="1"/>
  <c r="D20" i="1"/>
  <c r="F20" i="1"/>
  <c r="G20" i="1"/>
  <c r="I20" i="1" s="1"/>
  <c r="B21" i="1"/>
  <c r="B19" i="1" s="1"/>
  <c r="C19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I26" i="1"/>
  <c r="H27" i="1"/>
  <c r="I27" i="1"/>
  <c r="H28" i="1"/>
  <c r="B29" i="1"/>
  <c r="B28" i="1" s="1"/>
  <c r="C29" i="1"/>
  <c r="C28" i="1" s="1"/>
  <c r="H29" i="1"/>
  <c r="D30" i="1"/>
  <c r="D31" i="1"/>
  <c r="H31" i="1"/>
  <c r="D32" i="1"/>
  <c r="H32" i="1"/>
  <c r="D33" i="1"/>
  <c r="H33" i="1"/>
  <c r="H34" i="1"/>
  <c r="H35" i="1"/>
  <c r="H37" i="1"/>
  <c r="H38" i="1"/>
  <c r="H30" i="1" l="1"/>
  <c r="H36" i="1"/>
  <c r="H20" i="1"/>
  <c r="D29" i="1"/>
  <c r="D21" i="1"/>
  <c r="D19" i="1"/>
  <c r="B6" i="1"/>
  <c r="B5" i="1" s="1"/>
  <c r="B27" i="1" s="1"/>
  <c r="B39" i="1" s="1"/>
  <c r="D14" i="1"/>
  <c r="H39" i="1"/>
  <c r="D28" i="1"/>
  <c r="C6" i="1"/>
  <c r="C5" i="1" s="1"/>
  <c r="D9" i="1"/>
  <c r="D6" i="1" l="1"/>
  <c r="C27" i="1"/>
  <c r="D5" i="1"/>
  <c r="C39" i="1" l="1"/>
  <c r="D39" i="1" s="1"/>
  <c r="D27" i="1"/>
</calcChain>
</file>

<file path=xl/sharedStrings.xml><?xml version="1.0" encoding="utf-8"?>
<sst xmlns="http://schemas.openxmlformats.org/spreadsheetml/2006/main" count="83" uniqueCount="78">
  <si>
    <t xml:space="preserve">             С  В  Е  Д  Е  Н  И  Я</t>
  </si>
  <si>
    <t>ОБЩЕГОСУДАРСТВЕННЫЕ ВОПРОСЫ</t>
  </si>
  <si>
    <t>в том числе Функционирование законодательных, исполнительных органов власти и  высшего должностного лица</t>
  </si>
  <si>
    <t>НАЛОГ НА ДОХОДЫ ФИЗИЧЕСКИХ ЛИЦ</t>
  </si>
  <si>
    <t>НАЦИОНАЛЬНАЯ БЕЗОПАСНОСТЬ И ПРАВООХРАНИТЕЛЬНАЯ ДЕЯТЕЛЬНОСТЬ, в том числе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</si>
  <si>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</si>
  <si>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</si>
  <si>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Сельское хозяйство и  рыболовство</t>
  </si>
  <si>
    <t>Транспорт</t>
  </si>
  <si>
    <t>ОХРАНА ОКРУЖАЮЩЕЙ СРЕДЫ</t>
  </si>
  <si>
    <t>СОЦИАЛЬНО-КУЛЬТУРНЫЕ  МЕРОПРИЯТИЯ,       в том числе:</t>
  </si>
  <si>
    <t>ГОСУДАРСТВЕННАЯ ПОШЛИНА</t>
  </si>
  <si>
    <t>ОБРАЗОВАНИЕ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</si>
  <si>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</si>
  <si>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РЕСУРСАМИ, в том числе </t>
  </si>
  <si>
    <t>СОЦИАЛЬНАЯ ПОЛИТИКА</t>
  </si>
  <si>
    <t>ДОХОДЫ ОТ ОКАЗАНИЯ ПЛАТНЫХ УСЛУГ И КОМПЕНСАЦИИ ЗАТРАТ ГОСУДАРСТВА</t>
  </si>
  <si>
    <t>ИТОГО РАСХОДОВ</t>
  </si>
  <si>
    <t>ДОХОДЫ ОТ ПРОДАЖИ МАТЕРИАЛЬНЫХ И НЕМАТЕРИАЛЬНЫХ АКТИВОВ</t>
  </si>
  <si>
    <t>ПРОФИЦИТ, ДЕФИЦИТ</t>
  </si>
  <si>
    <t>ИСТОЧНИКИ ПОКРЫТИЯ ДЕФИЦИТА</t>
  </si>
  <si>
    <t>ШТРАФЫ, САНКЦИИ, ВОЗМЕЩЕНИЕ УЩЕРБА</t>
  </si>
  <si>
    <t xml:space="preserve">ИТОГО СОБСТВЕННЫЕ ДОХОДЫ </t>
  </si>
  <si>
    <t>ДОТАЦИИ, их них:</t>
  </si>
  <si>
    <t>Дотация на выравнивание уровня бюджетной обеспеченности</t>
  </si>
  <si>
    <t>Увеличение прочих остатков средств</t>
  </si>
  <si>
    <t>СУБВЕНЦИИ</t>
  </si>
  <si>
    <t>Уменьшение  прочих остатков средств</t>
  </si>
  <si>
    <t>СУБСИДИИ</t>
  </si>
  <si>
    <t>ВСЕГО РАСХОДОВ</t>
  </si>
  <si>
    <t>НАЦИОНАЛЬНАЯ ОБОРОНА</t>
  </si>
  <si>
    <t>ЖИЛИЩНО-КОММУНАЛЬНОЕ ХОЗЯЙСТВО</t>
  </si>
  <si>
    <t>НАЦИОНАЛЬНАЯ ЭКОНОМИКА,
в том числе:</t>
  </si>
  <si>
    <t>ДОХОДЫ</t>
  </si>
  <si>
    <t>Налог, взимаемый в связи с применением упрощенной системы налогообложения</t>
  </si>
  <si>
    <t>Дорожное хозяйство (дорожные фонды)</t>
  </si>
  <si>
    <t>Кредиты кредитных организаций в валюте  Российской Федерации</t>
  </si>
  <si>
    <t>Плата за негативное воздействие на окружающую среду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</si>
  <si>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</si>
  <si>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</si>
  <si>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НАЛОГИ НА СОВОКУПНЫЙ ДОХОД,           
в том числе</t>
  </si>
  <si>
    <t>НАЛОГИ НА ИМУЩЕСТВО,                              
в том числе</t>
  </si>
  <si>
    <t>Погашение кредитов, предоставленных кредитными  организациями в валюте РФ</t>
  </si>
  <si>
    <t>Получение кредитов от кредитных организаций в  валюте РФ</t>
  </si>
  <si>
    <t xml:space="preserve">КУЛЬТУРА,  КИНЕМАТОГРАФИЯ </t>
  </si>
  <si>
    <t>ОБСЛУЖИВАНИЕ ГОС.ДОЛГА И МУНИЦИПАЛЬНОГО ДОЛГА</t>
  </si>
  <si>
    <t>ИНЫЕ МЕЖБЮДЖЕТНЫЕ ТРАНСФЕРТЫ</t>
  </si>
  <si>
    <t>НЕНАЛОГОВЫЕ  ДОХОДЫ,
в том числе:</t>
  </si>
  <si>
    <t>НАЛОГОВЫЕ  ДОХОДЫ,
в том числе:</t>
  </si>
  <si>
    <t>НАЛОГОВЫЕ И НЕНАЛОГОВЫЕ
 ДОХОДЫ - всего</t>
  </si>
  <si>
    <t>БЕЗВОЗМЕЗДНЫЕ ПОСТУПЛЕНИЯ ОТ ДРУГИХ БЮДЖЕТОВ БЮДЖЕТНОЙ СИСТЕМЫ РФ, в том числе:</t>
  </si>
  <si>
    <t>БЕЗВОЗМЕЗДНЫЕ ПОСТУПЛЕНИЯ - ВСЕГО</t>
  </si>
  <si>
    <t>ИТОГО Д О Х О Д О В</t>
  </si>
  <si>
    <t>% исп-я к годов. плану</t>
  </si>
  <si>
    <t xml:space="preserve">           Р А С Х О Д Ы</t>
  </si>
  <si>
    <t>БЕЗВОЗМЕЗДНЫЕ ПОСТУПЛЕНИЯ ОТ НЕГОСУДАРСТВЕННЫХ ОРГАНИЗАЦИЙ</t>
  </si>
  <si>
    <t>Земельный налог</t>
  </si>
  <si>
    <t>ПРОЧИЕ НЕНАЛОГОВЫЕ ДОХОДЫ</t>
  </si>
  <si>
    <t xml:space="preserve">Налог, взимаемый в связи с применением патентной системы налогообложения
</t>
  </si>
  <si>
    <t>Общеэкономические вопросы</t>
  </si>
  <si>
    <t>Уд.вес (%) в общем объеме расходов</t>
  </si>
  <si>
    <t>Уточненный 
план 
года, 
(рублей)</t>
  </si>
  <si>
    <t>Другие вопросы в области национальной экономики</t>
  </si>
  <si>
    <t>МЕЖБЮДЖЕТНЫЕ ТРАНСФЕРТЫ ОБЩЕГО ХАРАКТЕРА БЮДЖЕТАМ СУБЪЕКТОВ РФ И МУНИЦИПАЛЬНЫХ ОБРАЗОВАНИЙ</t>
  </si>
  <si>
    <t>Изменение остатков средств на счетах по учету средств бюджетов</t>
  </si>
  <si>
    <t xml:space="preserve"> </t>
  </si>
  <si>
    <t>АКЦИЗЫ</t>
  </si>
  <si>
    <t>БЕЗВОЗМЕЗДНЫЕ ПОСТУПЛЕНИЯ ОТ ГОСУДАРСТВЕННЫХ ОРГАНИЗАЦИЙ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</si>
  <si>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</si>
  <si>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</t>
  </si>
  <si>
    <t>Погашение бюджетных кредитов от других бюджетов бюджетной системы Российской Федерации</t>
  </si>
  <si>
    <t>ФИЗИЧЕСКАЯ КУЛЬТУРА  И СПОРТ</t>
  </si>
  <si>
    <t>Исполнено 
(Из отчетности в МФ),
(рублей)</t>
  </si>
  <si>
    <t>Налог на имущество  физических лиц</t>
  </si>
  <si>
    <t>Налоги на имущество  организаций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</si>
  <si>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</si>
  <si>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</si>
  <si>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 xml:space="preserve">                                     об исполнении бюджета Свечинского муниципального округа Кировской области на 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</si>
</sst>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</font>
    <font>
      <sz val="8"/>
      <name val="Arial Cyr"/>
      <charset val="204"/>
    </font>
    <font>
      <b/>
      <i/>
      <sz val="12"/>
      <name val="Times New Roman"/>
      <family val="1"/>
    </font>
    <font>
      <sz val="10"/>
      <color rgb="FFFF0000"/>
      <name val="Arial Cyr"/>
      <charset val="204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37">
    <xf numFmtId="0" fontId="0" fillId="0" borderId="0" xfId="0"/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10" xfId="0" applyNumberFormat="1" applyFont="1" applyBorder="1" applyAlignment="1">
      <alignment horizontal="center" vertical="top" wrapText="1"/>
    </xf>
    <xf numFmtId="0" fontId="21" fillId="0" borderId="0" xfId="0" applyFont="1"/>
    <xf numFmtId="164" fontId="20" fillId="0" borderId="11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/>
    <xf numFmtId="164" fontId="20" fillId="0" borderId="13" xfId="0" applyNumberFormat="1" applyFont="1" applyBorder="1" applyAlignment="1">
      <alignment horizontal="center" vertical="top" wrapText="1"/>
    </xf>
    <xf numFmtId="164" fontId="20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164" fontId="20" fillId="0" borderId="31" xfId="0" applyNumberFormat="1" applyFont="1" applyBorder="1" applyAlignment="1">
      <alignment horizontal="center" vertical="top" wrapText="1"/>
    </xf>
    <xf numFmtId="164" fontId="20" fillId="0" borderId="32" xfId="0" applyNumberFormat="1" applyFont="1" applyBorder="1" applyAlignment="1">
      <alignment horizontal="center" vertical="top" wrapText="1"/>
    </xf>
    <xf numFmtId="0" fontId="23" fillId="0" borderId="0" xfId="0" applyFont="1"/>
    <xf numFmtId="164" fontId="24" fillId="0" borderId="15" xfId="0" applyNumberFormat="1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41" applyNumberFormat="1" applyFont="1" applyBorder="1" applyAlignment="1">
      <alignment horizontal="center" vertical="center"/>
    </xf>
    <xf numFmtId="164" fontId="24" fillId="0" borderId="21" xfId="41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13" xfId="41" applyNumberFormat="1" applyFont="1" applyBorder="1" applyAlignment="1">
      <alignment horizontal="center" vertical="center"/>
    </xf>
    <xf numFmtId="164" fontId="20" fillId="0" borderId="21" xfId="41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vertical="center" wrapText="1"/>
    </xf>
    <xf numFmtId="164" fontId="20" fillId="0" borderId="25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27" xfId="41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28" xfId="41" applyNumberFormat="1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left" vertical="center" wrapText="1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24" xfId="41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left" vertical="center" wrapText="1"/>
    </xf>
    <xf numFmtId="164" fontId="20" fillId="0" borderId="37" xfId="0" applyNumberFormat="1" applyFont="1" applyBorder="1" applyAlignment="1">
      <alignment horizontal="left" vertical="center" wrapText="1"/>
    </xf>
    <xf numFmtId="164" fontId="24" fillId="0" borderId="37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vertical="center" wrapText="1"/>
    </xf>
    <xf numFmtId="0" fontId="24" fillId="0" borderId="35" xfId="37" applyFont="1" applyBorder="1" applyAlignment="1">
      <alignment vertical="center" wrapText="1"/>
    </xf>
    <xf numFmtId="0" fontId="24" fillId="0" borderId="34" xfId="37" applyFont="1" applyBorder="1" applyAlignment="1">
      <alignment vertical="center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9" xfId="0" applyNumberFormat="1" applyFont="1" applyFill="1" applyBorder="1" applyAlignment="1">
      <alignment horizontal="center" vertical="center"/>
    </xf>
    <xf numFmtId="164" fontId="24" fillId="0" borderId="20" xfId="0" applyNumberFormat="1" applyFont="1" applyFill="1" applyBorder="1" applyAlignment="1">
      <alignment horizontal="center" vertical="center"/>
    </xf>
    <xf numFmtId="164" fontId="24" fillId="0" borderId="24" xfId="41" applyNumberFormat="1" applyFont="1" applyFill="1" applyBorder="1" applyAlignment="1">
      <alignment horizontal="center" vertical="center"/>
    </xf>
    <xf numFmtId="164" fontId="24" fillId="0" borderId="15" xfId="41" applyNumberFormat="1" applyFont="1" applyFill="1" applyBorder="1" applyAlignment="1">
      <alignment horizontal="left" vertical="center" wrapText="1"/>
    </xf>
    <xf numFmtId="164" fontId="24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top" wrapTex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35" xfId="0" applyNumberFormat="1" applyFont="1" applyFill="1" applyBorder="1" applyAlignment="1">
      <alignment horizontal="left" vertical="center" wrapText="1"/>
    </xf>
    <xf numFmtId="164" fontId="24" fillId="0" borderId="35" xfId="0" applyNumberFormat="1" applyFont="1" applyBorder="1" applyAlignment="1">
      <alignment horizontal="left" vertical="center" wrapText="1"/>
    </xf>
    <xf numFmtId="164" fontId="20" fillId="0" borderId="38" xfId="0" applyNumberFormat="1" applyFont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horizontal="left" vertical="center" wrapText="1"/>
    </xf>
    <xf numFmtId="164" fontId="24" fillId="24" borderId="29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164" fontId="20" fillId="0" borderId="24" xfId="41" applyNumberFormat="1" applyFont="1" applyFill="1" applyBorder="1" applyAlignment="1">
      <alignment horizontal="center" vertical="center"/>
    </xf>
    <xf numFmtId="164" fontId="24" fillId="0" borderId="21" xfId="41" applyNumberFormat="1" applyFont="1" applyFill="1" applyBorder="1" applyAlignment="1">
      <alignment horizontal="center" vertical="center"/>
    </xf>
    <xf numFmtId="164" fontId="24" fillId="24" borderId="30" xfId="0" applyNumberFormat="1" applyFont="1" applyFill="1" applyBorder="1" applyAlignment="1">
      <alignment horizontal="center" vertical="center"/>
    </xf>
    <xf numFmtId="164" fontId="24" fillId="24" borderId="24" xfId="41" applyNumberFormat="1" applyFont="1" applyFill="1" applyBorder="1" applyAlignment="1">
      <alignment horizontal="center" vertical="center"/>
    </xf>
    <xf numFmtId="164" fontId="24" fillId="24" borderId="21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5" fillId="25" borderId="17" xfId="0" applyNumberFormat="1" applyFont="1" applyFill="1" applyBorder="1" applyAlignment="1">
      <alignment horizontal="left" vertical="center" wrapText="1"/>
    </xf>
    <xf numFmtId="164" fontId="24" fillId="25" borderId="17" xfId="0" applyNumberFormat="1" applyFont="1" applyFill="1" applyBorder="1" applyAlignment="1">
      <alignment horizontal="center" vertical="center"/>
    </xf>
    <xf numFmtId="164" fontId="24" fillId="25" borderId="17" xfId="41" applyNumberFormat="1" applyFont="1" applyFill="1" applyBorder="1" applyAlignment="1">
      <alignment horizontal="center" vertical="center"/>
    </xf>
    <xf numFmtId="164" fontId="25" fillId="24" borderId="21" xfId="0" applyNumberFormat="1" applyFont="1" applyFill="1" applyBorder="1" applyAlignment="1">
      <alignment horizontal="left" vertical="center" wrapText="1"/>
    </xf>
    <xf numFmtId="164" fontId="24" fillId="24" borderId="17" xfId="0" applyNumberFormat="1" applyFont="1" applyFill="1" applyBorder="1" applyAlignment="1">
      <alignment horizontal="center" vertical="center"/>
    </xf>
    <xf numFmtId="164" fontId="24" fillId="24" borderId="17" xfId="41" applyNumberFormat="1" applyFont="1" applyFill="1" applyBorder="1" applyAlignment="1">
      <alignment horizontal="center" vertical="center"/>
    </xf>
    <xf numFmtId="164" fontId="25" fillId="0" borderId="40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/>
    </xf>
    <xf numFmtId="164" fontId="24" fillId="0" borderId="15" xfId="41" applyNumberFormat="1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left" vertical="center" wrapText="1"/>
    </xf>
    <xf numFmtId="164" fontId="24" fillId="0" borderId="17" xfId="0" applyNumberFormat="1" applyFont="1" applyBorder="1" applyAlignment="1">
      <alignment horizontal="center" vertical="center"/>
    </xf>
    <xf numFmtId="164" fontId="25" fillId="26" borderId="17" xfId="0" applyNumberFormat="1" applyFont="1" applyFill="1" applyBorder="1" applyAlignment="1">
      <alignment horizontal="left" vertical="center" wrapText="1"/>
    </xf>
    <xf numFmtId="164" fontId="24" fillId="0" borderId="17" xfId="41" applyNumberFormat="1" applyFont="1" applyBorder="1" applyAlignment="1">
      <alignment horizontal="center" vertical="center"/>
    </xf>
    <xf numFmtId="164" fontId="26" fillId="26" borderId="43" xfId="0" applyNumberFormat="1" applyFont="1" applyFill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/>
    </xf>
    <xf numFmtId="164" fontId="20" fillId="0" borderId="35" xfId="41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 wrapText="1"/>
    </xf>
    <xf numFmtId="164" fontId="26" fillId="26" borderId="34" xfId="0" applyNumberFormat="1" applyFont="1" applyFill="1" applyBorder="1" applyAlignment="1">
      <alignment horizontal="left" vertical="center" wrapText="1"/>
    </xf>
    <xf numFmtId="164" fontId="20" fillId="0" borderId="34" xfId="0" applyNumberFormat="1" applyFont="1" applyBorder="1" applyAlignment="1">
      <alignment horizontal="center" vertical="center" wrapText="1"/>
    </xf>
    <xf numFmtId="164" fontId="20" fillId="0" borderId="16" xfId="41" applyNumberFormat="1" applyFont="1" applyBorder="1" applyAlignment="1">
      <alignment horizontal="center" vertical="center"/>
    </xf>
    <xf numFmtId="164" fontId="26" fillId="26" borderId="16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 wrapText="1"/>
    </xf>
    <xf numFmtId="164" fontId="20" fillId="0" borderId="44" xfId="0" applyNumberFormat="1" applyFont="1" applyBorder="1" applyAlignment="1">
      <alignment horizontal="center" vertical="center" wrapText="1"/>
    </xf>
    <xf numFmtId="164" fontId="20" fillId="0" borderId="36" xfId="41" applyNumberFormat="1" applyFont="1" applyBorder="1" applyAlignment="1">
      <alignment horizontal="center" vertical="center"/>
    </xf>
    <xf numFmtId="164" fontId="25" fillId="26" borderId="15" xfId="0" applyNumberFormat="1" applyFont="1" applyFill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17" xfId="41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center" vertical="center"/>
    </xf>
    <xf numFmtId="164" fontId="25" fillId="26" borderId="43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/>
    </xf>
    <xf numFmtId="164" fontId="24" fillId="24" borderId="37" xfId="0" applyNumberFormat="1" applyFont="1" applyFill="1" applyBorder="1" applyAlignment="1">
      <alignment horizontal="center" vertical="center"/>
    </xf>
    <xf numFmtId="164" fontId="24" fillId="24" borderId="37" xfId="41" applyNumberFormat="1" applyFont="1" applyFill="1" applyBorder="1" applyAlignment="1">
      <alignment horizontal="center" vertical="center"/>
    </xf>
    <xf numFmtId="164" fontId="25" fillId="26" borderId="16" xfId="0" applyNumberFormat="1" applyFont="1" applyFill="1" applyBorder="1" applyAlignment="1">
      <alignment horizontal="left" vertical="center" wrapText="1"/>
    </xf>
    <xf numFmtId="164" fontId="25" fillId="26" borderId="21" xfId="0" applyNumberFormat="1" applyFont="1" applyFill="1" applyBorder="1" applyAlignment="1">
      <alignment horizontal="left" vertical="center" wrapText="1"/>
    </xf>
    <xf numFmtId="164" fontId="26" fillId="0" borderId="21" xfId="0" applyNumberFormat="1" applyFont="1" applyBorder="1" applyAlignment="1">
      <alignment vertical="center" wrapText="1"/>
    </xf>
    <xf numFmtId="164" fontId="20" fillId="0" borderId="37" xfId="41" applyNumberFormat="1" applyFont="1" applyBorder="1" applyAlignment="1">
      <alignment horizontal="center" vertical="center"/>
    </xf>
    <xf numFmtId="164" fontId="25" fillId="26" borderId="37" xfId="0" applyNumberFormat="1" applyFont="1" applyFill="1" applyBorder="1" applyAlignment="1">
      <alignment horizontal="left" vertical="center" wrapText="1"/>
    </xf>
    <xf numFmtId="164" fontId="24" fillId="0" borderId="37" xfId="41" applyNumberFormat="1" applyFont="1" applyBorder="1" applyAlignment="1">
      <alignment horizontal="center" vertical="center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left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164" fontId="24" fillId="0" borderId="33" xfId="41" applyNumberFormat="1" applyFont="1" applyBorder="1" applyAlignment="1">
      <alignment horizontal="center" vertical="center"/>
    </xf>
    <xf numFmtId="164" fontId="25" fillId="24" borderId="16" xfId="0" applyNumberFormat="1" applyFont="1" applyFill="1" applyBorder="1" applyAlignment="1">
      <alignment horizontal="left" vertical="center" wrapText="1"/>
    </xf>
    <xf numFmtId="164" fontId="25" fillId="24" borderId="15" xfId="0" applyNumberFormat="1" applyFont="1" applyFill="1" applyBorder="1" applyAlignment="1">
      <alignment vertical="center" wrapText="1"/>
    </xf>
    <xf numFmtId="164" fontId="25" fillId="0" borderId="33" xfId="0" applyNumberFormat="1" applyFont="1" applyBorder="1" applyAlignment="1">
      <alignment horizontal="left" vertical="center" wrapText="1"/>
    </xf>
    <xf numFmtId="164" fontId="24" fillId="0" borderId="36" xfId="0" applyNumberFormat="1" applyFont="1" applyBorder="1" applyAlignment="1">
      <alignment horizontal="center" vertical="center"/>
    </xf>
    <xf numFmtId="164" fontId="24" fillId="0" borderId="33" xfId="41" applyNumberFormat="1" applyFont="1" applyFill="1" applyBorder="1" applyAlignment="1">
      <alignment horizontal="center" vertical="center"/>
    </xf>
    <xf numFmtId="164" fontId="26" fillId="0" borderId="34" xfId="0" applyNumberFormat="1" applyFont="1" applyBorder="1" applyAlignment="1">
      <alignment horizontal="left" vertical="center" wrapText="1"/>
    </xf>
    <xf numFmtId="164" fontId="20" fillId="0" borderId="33" xfId="41" applyNumberFormat="1" applyFont="1" applyFill="1" applyBorder="1" applyAlignment="1">
      <alignment horizontal="center" vertical="center"/>
    </xf>
    <xf numFmtId="164" fontId="26" fillId="0" borderId="35" xfId="0" applyNumberFormat="1" applyFont="1" applyBorder="1" applyAlignment="1">
      <alignment horizontal="left" vertical="center" wrapText="1"/>
    </xf>
    <xf numFmtId="164" fontId="20" fillId="0" borderId="34" xfId="41" applyNumberFormat="1" applyFont="1" applyFill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 wrapText="1"/>
    </xf>
    <xf numFmtId="164" fontId="20" fillId="0" borderId="35" xfId="41" applyNumberFormat="1" applyFont="1" applyFill="1" applyBorder="1" applyAlignment="1">
      <alignment horizontal="center" vertical="center"/>
    </xf>
    <xf numFmtId="164" fontId="20" fillId="0" borderId="43" xfId="0" applyNumberFormat="1" applyFont="1" applyFill="1" applyBorder="1" applyAlignment="1">
      <alignment horizontal="center" vertical="center"/>
    </xf>
    <xf numFmtId="164" fontId="26" fillId="0" borderId="16" xfId="0" applyNumberFormat="1" applyFont="1" applyBorder="1" applyAlignment="1">
      <alignment horizontal="left" vertical="center" wrapText="1"/>
    </xf>
    <xf numFmtId="164" fontId="26" fillId="0" borderId="43" xfId="0" applyNumberFormat="1" applyFont="1" applyBorder="1" applyAlignment="1">
      <alignment vertical="center" wrapText="1"/>
    </xf>
    <xf numFmtId="164" fontId="27" fillId="0" borderId="43" xfId="0" applyNumberFormat="1" applyFont="1" applyFill="1" applyBorder="1" applyAlignment="1">
      <alignment horizontal="center" vertical="center"/>
    </xf>
    <xf numFmtId="164" fontId="26" fillId="0" borderId="36" xfId="0" applyNumberFormat="1" applyFont="1" applyFill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center" vertical="center"/>
    </xf>
    <xf numFmtId="164" fontId="24" fillId="24" borderId="15" xfId="41" applyNumberFormat="1" applyFont="1" applyFill="1" applyBorder="1" applyAlignment="1">
      <alignment horizontal="center" vertical="center"/>
    </xf>
    <xf numFmtId="164" fontId="24" fillId="0" borderId="27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39" xfId="41" applyNumberFormat="1" applyFont="1" applyBorder="1" applyAlignment="1">
      <alignment horizontal="center" vertical="center"/>
    </xf>
    <xf numFmtId="164" fontId="24" fillId="0" borderId="40" xfId="41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4" fillId="0" borderId="41" xfId="0" applyNumberFormat="1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Исполнение облбюдже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" xfId="41" builtinId="5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F6" sqref="F6"/>
    </sheetView>
  </sheetViews>
  <sheetFormatPr defaultRowHeight="12.75" x14ac:dyDescent="0.2"/>
  <cols>
    <col min="1" max="1" width="33.5703125" style="5" customWidth="1"/>
    <col min="2" max="2" width="14.42578125" style="11" customWidth="1"/>
    <col min="3" max="3" width="13.7109375" style="11" customWidth="1"/>
    <col min="4" max="4" width="6.85546875" style="11" customWidth="1"/>
    <col min="5" max="5" width="29.5703125" customWidth="1"/>
    <col min="6" max="6" width="14" customWidth="1"/>
    <col min="7" max="7" width="14.85546875" customWidth="1"/>
  </cols>
  <sheetData>
    <row r="1" spans="1:10" ht="15.75" x14ac:dyDescent="0.25">
      <c r="A1" s="130" t="s">
        <v>0</v>
      </c>
      <c r="B1" s="130"/>
      <c r="C1" s="130"/>
      <c r="D1" s="130"/>
      <c r="E1" s="130"/>
      <c r="F1" s="130"/>
      <c r="G1" s="130"/>
    </row>
    <row r="2" spans="1:10" ht="15.75" x14ac:dyDescent="0.25">
      <c r="A2" s="130" t="s">
        <v>77</v>
      </c>
      <c r="B2" s="130"/>
      <c r="C2" s="130"/>
      <c r="D2" s="130"/>
      <c r="E2" s="130"/>
      <c r="F2" s="130"/>
      <c r="G2" s="130"/>
    </row>
    <row r="3" spans="1:10" ht="13.5" thickBot="1" x14ac:dyDescent="0.25">
      <c r="A3" s="1"/>
      <c r="B3" s="2"/>
      <c r="C3" s="2"/>
      <c r="D3" s="2"/>
      <c r="E3" s="3"/>
      <c r="F3" s="2"/>
      <c r="G3" s="2"/>
    </row>
    <row r="4" spans="1:10" ht="45.75" thickBot="1" x14ac:dyDescent="0.25">
      <c r="A4" s="4" t="s">
        <v>33</v>
      </c>
      <c r="B4" s="12" t="s">
        <v>61</v>
      </c>
      <c r="C4" s="12" t="s">
        <v>72</v>
      </c>
      <c r="D4" s="13" t="s">
        <v>53</v>
      </c>
      <c r="E4" s="4" t="s">
        <v>54</v>
      </c>
      <c r="F4" s="6" t="s">
        <v>61</v>
      </c>
      <c r="G4" s="10" t="s">
        <v>72</v>
      </c>
      <c r="H4" s="9" t="s">
        <v>53</v>
      </c>
      <c r="I4" s="7" t="s">
        <v>60</v>
      </c>
    </row>
    <row r="5" spans="1:10" ht="29.25" customHeight="1" thickBot="1" x14ac:dyDescent="0.25">
      <c r="A5" s="64" t="s">
        <v>49</v>
      </c>
      <c r="B5" s="65">
        <f>B6+B19</f>
        <v>69016698.069999993</v>
      </c>
      <c r="C5" s="65">
        <f>C6+C19</f>
        <v>67569672.840000004</v>
      </c>
      <c r="D5" s="66">
        <f t="shared" ref="D5:D26" si="0">C5/B5*100</f>
        <v>97.903369372246203</v>
      </c>
      <c r="E5" s="15" t="s">
        <v>1</v>
      </c>
      <c r="F5" s="16">
        <v>61140441.399999999</v>
      </c>
      <c r="G5" s="17">
        <v>61083962.880000003</v>
      </c>
      <c r="H5" s="18">
        <f>G5/F5*100</f>
        <v>99.907624939063666</v>
      </c>
      <c r="I5" s="19">
        <f>G5/G27*100</f>
        <v>23.318717148038239</v>
      </c>
    </row>
    <row r="6" spans="1:10" ht="45" customHeight="1" thickBot="1" x14ac:dyDescent="0.25">
      <c r="A6" s="67" t="s">
        <v>48</v>
      </c>
      <c r="B6" s="68">
        <f>B7+B9+B14+B18+B8</f>
        <v>55526600</v>
      </c>
      <c r="C6" s="68">
        <f>C7+C9+C14+C18+C8</f>
        <v>55922968.780000001</v>
      </c>
      <c r="D6" s="69">
        <f t="shared" si="0"/>
        <v>100.71383585524775</v>
      </c>
      <c r="E6" s="20" t="s">
        <v>2</v>
      </c>
      <c r="F6" s="21">
        <v>42383817</v>
      </c>
      <c r="G6" s="22">
        <v>42349726.090000004</v>
      </c>
      <c r="H6" s="23">
        <f t="shared" ref="H6:H35" si="1">G6/F6*100</f>
        <v>99.919566210848828</v>
      </c>
      <c r="I6" s="24">
        <f>G6/G27*100</f>
        <v>16.166948531640607</v>
      </c>
      <c r="J6" s="14"/>
    </row>
    <row r="7" spans="1:10" ht="27.75" customHeight="1" thickBot="1" x14ac:dyDescent="0.25">
      <c r="A7" s="70" t="s">
        <v>3</v>
      </c>
      <c r="B7" s="71">
        <v>21371200</v>
      </c>
      <c r="C7" s="71">
        <v>21836218.010000002</v>
      </c>
      <c r="D7" s="72">
        <f t="shared" si="0"/>
        <v>102.17590968218913</v>
      </c>
      <c r="E7" s="131" t="s">
        <v>30</v>
      </c>
      <c r="F7" s="133">
        <v>412600</v>
      </c>
      <c r="G7" s="135">
        <v>412600</v>
      </c>
      <c r="H7" s="126">
        <f t="shared" si="1"/>
        <v>100</v>
      </c>
      <c r="I7" s="128">
        <f>G7/G27*100</f>
        <v>0.15750947125322751</v>
      </c>
      <c r="J7" s="14"/>
    </row>
    <row r="8" spans="1:10" ht="18" customHeight="1" thickBot="1" x14ac:dyDescent="0.25">
      <c r="A8" s="73" t="s">
        <v>66</v>
      </c>
      <c r="B8" s="74">
        <v>8950000</v>
      </c>
      <c r="C8" s="74">
        <v>8969389.6600000001</v>
      </c>
      <c r="D8" s="72">
        <f t="shared" si="0"/>
        <v>100.21664424581004</v>
      </c>
      <c r="E8" s="132"/>
      <c r="F8" s="134"/>
      <c r="G8" s="136"/>
      <c r="H8" s="127"/>
      <c r="I8" s="129"/>
      <c r="J8" s="14"/>
    </row>
    <row r="9" spans="1:10" ht="46.5" customHeight="1" thickBot="1" x14ac:dyDescent="0.25">
      <c r="A9" s="75" t="s">
        <v>40</v>
      </c>
      <c r="B9" s="74">
        <f>B10+B11+B12+B13</f>
        <v>19419400</v>
      </c>
      <c r="C9" s="74">
        <f>C10+C11+C12+C13</f>
        <v>19511736.100000001</v>
      </c>
      <c r="D9" s="76">
        <f t="shared" si="0"/>
        <v>100.47548379455597</v>
      </c>
      <c r="E9" s="15" t="s">
        <v>4</v>
      </c>
      <c r="F9" s="16">
        <v>1978100</v>
      </c>
      <c r="G9" s="17">
        <v>1976966.14</v>
      </c>
      <c r="H9" s="18">
        <f t="shared" si="1"/>
        <v>99.942679338759405</v>
      </c>
      <c r="I9" s="19">
        <f>G9/G27*100</f>
        <v>0.75470405088932169</v>
      </c>
      <c r="J9" s="14"/>
    </row>
    <row r="10" spans="1:10" ht="45.75" customHeight="1" thickBot="1" x14ac:dyDescent="0.25">
      <c r="A10" s="77" t="s">
        <v>34</v>
      </c>
      <c r="B10" s="78">
        <v>17376100</v>
      </c>
      <c r="C10" s="78">
        <v>17506132.390000001</v>
      </c>
      <c r="D10" s="79">
        <f t="shared" si="0"/>
        <v>100.74834047916393</v>
      </c>
      <c r="E10" s="25" t="s">
        <v>75</v>
      </c>
      <c r="F10" s="26">
        <v>1849100</v>
      </c>
      <c r="G10" s="27">
        <v>1848424.92</v>
      </c>
      <c r="H10" s="28">
        <f t="shared" si="1"/>
        <v>99.963491428262401</v>
      </c>
      <c r="I10" s="24">
        <f>G10/G27*100</f>
        <v>0.70563362045683309</v>
      </c>
      <c r="J10" s="14"/>
    </row>
    <row r="11" spans="1:10" ht="40.5" customHeight="1" thickBot="1" x14ac:dyDescent="0.25">
      <c r="A11" s="80" t="s">
        <v>5</v>
      </c>
      <c r="B11" s="81"/>
      <c r="C11" s="81">
        <v>0</v>
      </c>
      <c r="D11" s="79" t="e">
        <f t="shared" si="0"/>
        <v>#DIV/0!</v>
      </c>
      <c r="E11" s="29" t="s">
        <v>76</v>
      </c>
      <c r="F11" s="21">
        <v>129000</v>
      </c>
      <c r="G11" s="22">
        <v>128541.22</v>
      </c>
      <c r="H11" s="30">
        <f t="shared" si="1"/>
        <v>99.644356589147293</v>
      </c>
      <c r="I11" s="24">
        <f>G11/G27*100</f>
        <v>4.9070430432488592E-2</v>
      </c>
      <c r="J11" s="14"/>
    </row>
    <row r="12" spans="1:10" ht="22.5" customHeight="1" thickBot="1" x14ac:dyDescent="0.25">
      <c r="A12" s="82" t="s">
        <v>6</v>
      </c>
      <c r="B12" s="83">
        <v>501800</v>
      </c>
      <c r="C12" s="83">
        <v>501802.35</v>
      </c>
      <c r="D12" s="84">
        <f t="shared" si="0"/>
        <v>100.00046831406935</v>
      </c>
      <c r="E12" s="31" t="s">
        <v>32</v>
      </c>
      <c r="F12" s="62">
        <v>65936658.270000003</v>
      </c>
      <c r="G12" s="63">
        <v>62254463.060000002</v>
      </c>
      <c r="H12" s="61">
        <f t="shared" si="1"/>
        <v>94.41555682891601</v>
      </c>
      <c r="I12" s="19">
        <f>G12/G27*100</f>
        <v>23.765553949913194</v>
      </c>
      <c r="J12" s="14"/>
    </row>
    <row r="13" spans="1:10" ht="29.25" customHeight="1" thickBot="1" x14ac:dyDescent="0.25">
      <c r="A13" s="85" t="s">
        <v>58</v>
      </c>
      <c r="B13" s="86">
        <v>1541500</v>
      </c>
      <c r="C13" s="87">
        <v>1503801.36</v>
      </c>
      <c r="D13" s="88">
        <f t="shared" si="0"/>
        <v>97.55441842361337</v>
      </c>
      <c r="E13" s="32" t="s">
        <v>59</v>
      </c>
      <c r="F13" s="21">
        <v>170500</v>
      </c>
      <c r="G13" s="22">
        <v>170418.46</v>
      </c>
      <c r="H13" s="33">
        <f t="shared" si="1"/>
        <v>99.952175953079177</v>
      </c>
      <c r="I13" s="24">
        <f>G13/G27*100</f>
        <v>6.5057008062019639E-2</v>
      </c>
      <c r="J13" s="14"/>
    </row>
    <row r="14" spans="1:10" ht="34.5" customHeight="1" thickBot="1" x14ac:dyDescent="0.25">
      <c r="A14" s="89" t="s">
        <v>41</v>
      </c>
      <c r="B14" s="90">
        <f>B15+B16+B17</f>
        <v>4801700</v>
      </c>
      <c r="C14" s="90">
        <f>C15+C16+C17</f>
        <v>4510056.24</v>
      </c>
      <c r="D14" s="72">
        <f t="shared" si="0"/>
        <v>93.926239456859022</v>
      </c>
      <c r="E14" s="34" t="s">
        <v>7</v>
      </c>
      <c r="F14" s="21">
        <v>190000</v>
      </c>
      <c r="G14" s="22">
        <v>190000</v>
      </c>
      <c r="H14" s="33">
        <f t="shared" si="1"/>
        <v>100</v>
      </c>
      <c r="I14" s="24">
        <f>G14/G27*100</f>
        <v>7.2532233490337439E-2</v>
      </c>
      <c r="J14" s="14"/>
    </row>
    <row r="15" spans="1:10" ht="24" customHeight="1" thickBot="1" x14ac:dyDescent="0.25">
      <c r="A15" s="82" t="s">
        <v>73</v>
      </c>
      <c r="B15" s="91">
        <v>1850000</v>
      </c>
      <c r="C15" s="91">
        <v>1824932.18</v>
      </c>
      <c r="D15" s="92">
        <f t="shared" si="0"/>
        <v>98.644982702702706</v>
      </c>
      <c r="E15" s="34" t="s">
        <v>8</v>
      </c>
      <c r="F15" s="21">
        <v>4800050</v>
      </c>
      <c r="G15" s="22">
        <v>4800050</v>
      </c>
      <c r="H15" s="33">
        <f t="shared" si="1"/>
        <v>100</v>
      </c>
      <c r="I15" s="24">
        <f>G15/G27*100</f>
        <v>1.8324123545541799</v>
      </c>
      <c r="J15" s="14"/>
    </row>
    <row r="16" spans="1:10" ht="26.25" customHeight="1" thickBot="1" x14ac:dyDescent="0.25">
      <c r="A16" s="82" t="s">
        <v>74</v>
      </c>
      <c r="B16" s="78">
        <v>2234700</v>
      </c>
      <c r="C16" s="78">
        <v>1974189.4</v>
      </c>
      <c r="D16" s="79">
        <f t="shared" si="0"/>
        <v>88.342479974940701</v>
      </c>
      <c r="E16" s="35" t="s">
        <v>35</v>
      </c>
      <c r="F16" s="21">
        <v>59153792.810000002</v>
      </c>
      <c r="G16" s="22">
        <v>55471679.210000001</v>
      </c>
      <c r="H16" s="33">
        <f t="shared" si="1"/>
        <v>93.775355010917352</v>
      </c>
      <c r="I16" s="24">
        <f>G16/G27*100</f>
        <v>21.176235729267457</v>
      </c>
      <c r="J16" s="14"/>
    </row>
    <row r="17" spans="1:12" ht="24.75" customHeight="1" thickBot="1" x14ac:dyDescent="0.25">
      <c r="A17" s="77" t="s">
        <v>56</v>
      </c>
      <c r="B17" s="93">
        <v>717000</v>
      </c>
      <c r="C17" s="93">
        <v>710934.66</v>
      </c>
      <c r="D17" s="79">
        <f t="shared" si="0"/>
        <v>99.154066945606701</v>
      </c>
      <c r="E17" s="36" t="s">
        <v>62</v>
      </c>
      <c r="F17" s="21">
        <v>1622315.46</v>
      </c>
      <c r="G17" s="22">
        <v>1622315.39</v>
      </c>
      <c r="H17" s="33">
        <f t="shared" si="1"/>
        <v>99.999995685179499</v>
      </c>
      <c r="I17" s="24">
        <f>G17/G27*100</f>
        <v>0.61931662453919911</v>
      </c>
      <c r="J17" s="11"/>
      <c r="L17" t="s">
        <v>65</v>
      </c>
    </row>
    <row r="18" spans="1:12" ht="30" customHeight="1" thickBot="1" x14ac:dyDescent="0.25">
      <c r="A18" s="94" t="s">
        <v>11</v>
      </c>
      <c r="B18" s="95">
        <v>984300</v>
      </c>
      <c r="C18" s="95">
        <v>1095568.77</v>
      </c>
      <c r="D18" s="88">
        <f t="shared" si="0"/>
        <v>111.30435537945749</v>
      </c>
      <c r="E18" s="37" t="s">
        <v>31</v>
      </c>
      <c r="F18" s="16">
        <v>20541284.800000001</v>
      </c>
      <c r="G18" s="17">
        <v>19331301.440000001</v>
      </c>
      <c r="H18" s="61">
        <f t="shared" si="1"/>
        <v>94.109504971178822</v>
      </c>
      <c r="I18" s="19">
        <f>G18/G27*100</f>
        <v>7.3796972090430328</v>
      </c>
      <c r="J18" s="14"/>
    </row>
    <row r="19" spans="1:12" ht="33" customHeight="1" thickBot="1" x14ac:dyDescent="0.25">
      <c r="A19" s="67" t="s">
        <v>47</v>
      </c>
      <c r="B19" s="96">
        <f>B20+B21+B23+B24+B25+B26</f>
        <v>13490098.07</v>
      </c>
      <c r="C19" s="96">
        <f>C20+C21+C23+C24+C25+C26</f>
        <v>11646704.059999999</v>
      </c>
      <c r="D19" s="97">
        <f t="shared" si="0"/>
        <v>86.335206753615537</v>
      </c>
      <c r="E19" s="15" t="s">
        <v>9</v>
      </c>
      <c r="F19" s="16">
        <v>4921570.25</v>
      </c>
      <c r="G19" s="17">
        <v>0</v>
      </c>
      <c r="H19" s="61">
        <f t="shared" si="1"/>
        <v>0</v>
      </c>
      <c r="I19" s="19">
        <f>G19/G27*100</f>
        <v>0</v>
      </c>
      <c r="J19" s="14"/>
    </row>
    <row r="20" spans="1:12" ht="45.75" customHeight="1" thickBot="1" x14ac:dyDescent="0.25">
      <c r="A20" s="98" t="s">
        <v>13</v>
      </c>
      <c r="B20" s="71">
        <v>3289000</v>
      </c>
      <c r="C20" s="71">
        <v>3302267.04</v>
      </c>
      <c r="D20" s="72">
        <f t="shared" si="0"/>
        <v>100.4033761021587</v>
      </c>
      <c r="E20" s="39" t="s">
        <v>10</v>
      </c>
      <c r="F20" s="16">
        <f>F21+F22+F23</f>
        <v>116655927.69</v>
      </c>
      <c r="G20" s="16">
        <f>G21+G22+G23</f>
        <v>115488383.14999999</v>
      </c>
      <c r="H20" s="61">
        <f t="shared" si="1"/>
        <v>98.999155411028383</v>
      </c>
      <c r="I20" s="19">
        <f>G20/G27*100</f>
        <v>44.087528273986059</v>
      </c>
      <c r="J20" s="14"/>
    </row>
    <row r="21" spans="1:12" ht="35.25" customHeight="1" thickBot="1" x14ac:dyDescent="0.25">
      <c r="A21" s="99" t="s">
        <v>14</v>
      </c>
      <c r="B21" s="71">
        <f>B22</f>
        <v>5200</v>
      </c>
      <c r="C21" s="71">
        <f>C22</f>
        <v>9880.0499999999993</v>
      </c>
      <c r="D21" s="72">
        <f t="shared" si="0"/>
        <v>190.00096153846152</v>
      </c>
      <c r="E21" s="38" t="s">
        <v>12</v>
      </c>
      <c r="F21" s="21">
        <v>71123166.689999998</v>
      </c>
      <c r="G21" s="22">
        <v>70360136.739999995</v>
      </c>
      <c r="H21" s="33">
        <f t="shared" si="1"/>
        <v>98.927171011204024</v>
      </c>
      <c r="I21" s="24">
        <f>G21/G27*100</f>
        <v>26.859883507567101</v>
      </c>
      <c r="J21" s="14"/>
    </row>
    <row r="22" spans="1:12" ht="28.5" customHeight="1" thickBot="1" x14ac:dyDescent="0.25">
      <c r="A22" s="100" t="s">
        <v>37</v>
      </c>
      <c r="B22" s="93">
        <v>5200</v>
      </c>
      <c r="C22" s="93">
        <v>9880.0499999999993</v>
      </c>
      <c r="D22" s="101">
        <f t="shared" si="0"/>
        <v>190.00096153846152</v>
      </c>
      <c r="E22" s="38" t="s">
        <v>44</v>
      </c>
      <c r="F22" s="21">
        <v>33311661</v>
      </c>
      <c r="G22" s="22">
        <v>33285890.629999999</v>
      </c>
      <c r="H22" s="33">
        <f t="shared" si="1"/>
        <v>99.922638591933307</v>
      </c>
      <c r="I22" s="24">
        <f>G22/G27*100</f>
        <v>12.706842058468396</v>
      </c>
      <c r="J22" s="14"/>
    </row>
    <row r="23" spans="1:12" ht="33" customHeight="1" thickBot="1" x14ac:dyDescent="0.25">
      <c r="A23" s="102" t="s">
        <v>16</v>
      </c>
      <c r="B23" s="90">
        <v>6553800</v>
      </c>
      <c r="C23" s="90">
        <v>5774685.3499999996</v>
      </c>
      <c r="D23" s="103">
        <f t="shared" si="0"/>
        <v>88.112016692605806</v>
      </c>
      <c r="E23" s="20" t="s">
        <v>15</v>
      </c>
      <c r="F23" s="21">
        <v>12221100</v>
      </c>
      <c r="G23" s="22">
        <v>11842355.779999999</v>
      </c>
      <c r="H23" s="33">
        <f t="shared" si="1"/>
        <v>96.9008991007356</v>
      </c>
      <c r="I23" s="24">
        <f>G23/G27*100</f>
        <v>4.5208027079505637</v>
      </c>
      <c r="J23" s="14"/>
    </row>
    <row r="24" spans="1:12" ht="36.75" customHeight="1" thickBot="1" x14ac:dyDescent="0.25">
      <c r="A24" s="89" t="s">
        <v>18</v>
      </c>
      <c r="B24" s="104">
        <v>2028546.52</v>
      </c>
      <c r="C24" s="104">
        <v>357355.81</v>
      </c>
      <c r="D24" s="103">
        <f t="shared" si="0"/>
        <v>17.616347787774668</v>
      </c>
      <c r="E24" s="40" t="s">
        <v>71</v>
      </c>
      <c r="F24" s="16">
        <v>247600</v>
      </c>
      <c r="G24" s="17">
        <v>247599.52</v>
      </c>
      <c r="H24" s="61">
        <f t="shared" si="1"/>
        <v>99.999806138933749</v>
      </c>
      <c r="I24" s="19">
        <f>G24/G27*100</f>
        <v>9.4520769456502479E-2</v>
      </c>
      <c r="J24" s="14"/>
    </row>
    <row r="25" spans="1:12" ht="34.5" customHeight="1" thickBot="1" x14ac:dyDescent="0.25">
      <c r="A25" s="98" t="s">
        <v>21</v>
      </c>
      <c r="B25" s="104">
        <v>446500</v>
      </c>
      <c r="C25" s="104">
        <v>1005587.04</v>
      </c>
      <c r="D25" s="103">
        <f t="shared" si="0"/>
        <v>225.21546248600225</v>
      </c>
      <c r="E25" s="40" t="s">
        <v>45</v>
      </c>
      <c r="F25" s="16">
        <v>1157300</v>
      </c>
      <c r="G25" s="17">
        <v>1157225.28</v>
      </c>
      <c r="H25" s="61">
        <f t="shared" si="1"/>
        <v>99.993543592845413</v>
      </c>
      <c r="I25" s="19">
        <f>G25/G27*100</f>
        <v>0.4417691274204269</v>
      </c>
      <c r="J25" s="14"/>
    </row>
    <row r="26" spans="1:12" ht="53.25" thickBot="1" x14ac:dyDescent="0.25">
      <c r="A26" s="105" t="s">
        <v>57</v>
      </c>
      <c r="B26" s="106">
        <v>1167051.55</v>
      </c>
      <c r="C26" s="106">
        <v>1196928.77</v>
      </c>
      <c r="D26" s="107">
        <f t="shared" si="0"/>
        <v>102.56006000763205</v>
      </c>
      <c r="E26" s="41" t="s">
        <v>63</v>
      </c>
      <c r="F26" s="16">
        <v>0</v>
      </c>
      <c r="G26" s="17">
        <v>0</v>
      </c>
      <c r="H26" s="61">
        <v>0</v>
      </c>
      <c r="I26" s="19">
        <f>G26/G27*100</f>
        <v>0</v>
      </c>
      <c r="J26" s="14"/>
    </row>
    <row r="27" spans="1:12" ht="13.5" thickBot="1" x14ac:dyDescent="0.25">
      <c r="A27" s="108" t="s">
        <v>22</v>
      </c>
      <c r="B27" s="68">
        <f>B5</f>
        <v>69016698.069999993</v>
      </c>
      <c r="C27" s="68">
        <f>C5</f>
        <v>67569672.840000004</v>
      </c>
      <c r="D27" s="69">
        <f t="shared" ref="D27:D39" si="2">C27/B27*100</f>
        <v>97.903369372246203</v>
      </c>
      <c r="E27" s="42" t="s">
        <v>17</v>
      </c>
      <c r="F27" s="43">
        <v>272991482.41000003</v>
      </c>
      <c r="G27" s="44">
        <v>261952501.47</v>
      </c>
      <c r="H27" s="45">
        <f t="shared" si="1"/>
        <v>95.956291074524884</v>
      </c>
      <c r="I27" s="19">
        <f>G27/G27*100</f>
        <v>100</v>
      </c>
      <c r="J27" s="14"/>
    </row>
    <row r="28" spans="1:12" ht="21.75" thickBot="1" x14ac:dyDescent="0.25">
      <c r="A28" s="109" t="s">
        <v>51</v>
      </c>
      <c r="B28" s="68">
        <f>B29+B35+B37+B38+B36</f>
        <v>188401808.38</v>
      </c>
      <c r="C28" s="68">
        <f>C29+C35+C37+C38+C36</f>
        <v>183971060.29000002</v>
      </c>
      <c r="D28" s="69">
        <f t="shared" si="2"/>
        <v>97.648245455763728</v>
      </c>
      <c r="E28" s="46" t="s">
        <v>19</v>
      </c>
      <c r="F28" s="43">
        <v>-15572975.960000001</v>
      </c>
      <c r="G28" s="44">
        <v>-10411768.34</v>
      </c>
      <c r="H28" s="45">
        <f t="shared" si="1"/>
        <v>66.857923410035241</v>
      </c>
      <c r="I28" s="19"/>
      <c r="J28" s="14"/>
    </row>
    <row r="29" spans="1:12" ht="32.25" thickBot="1" x14ac:dyDescent="0.25">
      <c r="A29" s="110" t="s">
        <v>50</v>
      </c>
      <c r="B29" s="111">
        <f>B30+B32+B33+B34</f>
        <v>187467047.57999998</v>
      </c>
      <c r="C29" s="111">
        <f>C30+C32+C33+C34</f>
        <v>183038008.69000003</v>
      </c>
      <c r="D29" s="112">
        <f t="shared" si="2"/>
        <v>97.637430712664369</v>
      </c>
      <c r="E29" s="31" t="s">
        <v>20</v>
      </c>
      <c r="F29" s="43">
        <v>15572975.960000001</v>
      </c>
      <c r="G29" s="43">
        <v>10411768.34</v>
      </c>
      <c r="H29" s="45">
        <f t="shared" si="1"/>
        <v>66.857923410035241</v>
      </c>
      <c r="I29" s="19"/>
      <c r="J29" s="14"/>
    </row>
    <row r="30" spans="1:12" ht="21.75" thickBot="1" x14ac:dyDescent="0.25">
      <c r="A30" s="113" t="s">
        <v>23</v>
      </c>
      <c r="B30" s="93">
        <v>38479900</v>
      </c>
      <c r="C30" s="93">
        <v>38479900</v>
      </c>
      <c r="D30" s="114">
        <f t="shared" si="2"/>
        <v>100</v>
      </c>
      <c r="E30" s="47" t="s">
        <v>36</v>
      </c>
      <c r="F30" s="43">
        <v>0</v>
      </c>
      <c r="G30" s="44">
        <v>0</v>
      </c>
      <c r="H30" s="45" t="e">
        <f t="shared" si="1"/>
        <v>#DIV/0!</v>
      </c>
      <c r="I30" s="19"/>
      <c r="J30" s="14"/>
    </row>
    <row r="31" spans="1:12" ht="23.25" thickBot="1" x14ac:dyDescent="0.25">
      <c r="A31" s="115" t="s">
        <v>24</v>
      </c>
      <c r="B31" s="93">
        <v>37860000</v>
      </c>
      <c r="C31" s="93">
        <v>37860000</v>
      </c>
      <c r="D31" s="116">
        <f t="shared" si="2"/>
        <v>100</v>
      </c>
      <c r="E31" s="48" t="s">
        <v>43</v>
      </c>
      <c r="F31" s="49">
        <v>0</v>
      </c>
      <c r="G31" s="55">
        <v>0</v>
      </c>
      <c r="H31" s="56" t="e">
        <f t="shared" si="1"/>
        <v>#DIV/0!</v>
      </c>
      <c r="I31" s="19"/>
      <c r="J31" s="14"/>
    </row>
    <row r="32" spans="1:12" ht="34.5" thickBot="1" x14ac:dyDescent="0.25">
      <c r="A32" s="115" t="s">
        <v>28</v>
      </c>
      <c r="B32" s="81">
        <v>118787447.58</v>
      </c>
      <c r="C32" s="117">
        <v>115291253.42</v>
      </c>
      <c r="D32" s="116">
        <f t="shared" si="2"/>
        <v>97.056764640350224</v>
      </c>
      <c r="E32" s="50" t="s">
        <v>42</v>
      </c>
      <c r="F32" s="49">
        <v>0</v>
      </c>
      <c r="G32" s="55">
        <v>0</v>
      </c>
      <c r="H32" s="56" t="e">
        <f t="shared" si="1"/>
        <v>#DIV/0!</v>
      </c>
      <c r="I32" s="19"/>
      <c r="J32" s="14"/>
    </row>
    <row r="33" spans="1:13" ht="32.25" thickBot="1" x14ac:dyDescent="0.25">
      <c r="A33" s="115" t="s">
        <v>26</v>
      </c>
      <c r="B33" s="81">
        <v>23823500</v>
      </c>
      <c r="C33" s="81">
        <v>22896015.27</v>
      </c>
      <c r="D33" s="118">
        <f t="shared" si="2"/>
        <v>96.106849413394329</v>
      </c>
      <c r="E33" s="51" t="s">
        <v>68</v>
      </c>
      <c r="F33" s="43">
        <v>0</v>
      </c>
      <c r="G33" s="44">
        <v>0</v>
      </c>
      <c r="H33" s="45" t="e">
        <f t="shared" si="1"/>
        <v>#DIV/0!</v>
      </c>
      <c r="I33" s="19"/>
      <c r="J33" s="14"/>
    </row>
    <row r="34" spans="1:13" ht="34.5" thickBot="1" x14ac:dyDescent="0.25">
      <c r="A34" s="115" t="s">
        <v>46</v>
      </c>
      <c r="B34" s="78">
        <v>6376200</v>
      </c>
      <c r="C34" s="78">
        <v>6370840</v>
      </c>
      <c r="D34" s="118">
        <f t="shared" si="2"/>
        <v>99.915937392177156</v>
      </c>
      <c r="E34" s="52" t="s">
        <v>69</v>
      </c>
      <c r="F34" s="49">
        <v>0</v>
      </c>
      <c r="G34" s="55">
        <v>0</v>
      </c>
      <c r="H34" s="56" t="e">
        <f t="shared" si="1"/>
        <v>#DIV/0!</v>
      </c>
      <c r="I34" s="19"/>
      <c r="J34" s="14"/>
      <c r="M34" s="44"/>
    </row>
    <row r="35" spans="1:13" ht="34.5" thickBot="1" x14ac:dyDescent="0.25">
      <c r="A35" s="80" t="s">
        <v>67</v>
      </c>
      <c r="B35" s="119"/>
      <c r="C35" s="119"/>
      <c r="D35" s="118"/>
      <c r="E35" s="34" t="s">
        <v>70</v>
      </c>
      <c r="F35" s="49">
        <v>0</v>
      </c>
      <c r="G35" s="55">
        <v>0</v>
      </c>
      <c r="H35" s="56" t="e">
        <f t="shared" si="1"/>
        <v>#DIV/0!</v>
      </c>
      <c r="I35" s="19"/>
      <c r="J35" s="14"/>
    </row>
    <row r="36" spans="1:13" ht="23.25" thickBot="1" x14ac:dyDescent="0.25">
      <c r="A36" s="120" t="s">
        <v>55</v>
      </c>
      <c r="B36" s="119">
        <v>932060.8</v>
      </c>
      <c r="C36" s="119">
        <v>932051.6</v>
      </c>
      <c r="D36" s="118"/>
      <c r="E36" s="51" t="s">
        <v>64</v>
      </c>
      <c r="F36" s="44">
        <f>F37+F38</f>
        <v>15572975.960000038</v>
      </c>
      <c r="G36" s="44">
        <f>G37+G38</f>
        <v>10411768.340000004</v>
      </c>
      <c r="H36" s="57">
        <f>G36/F36*100</f>
        <v>66.857923410035099</v>
      </c>
      <c r="I36" s="19"/>
      <c r="J36" s="14"/>
    </row>
    <row r="37" spans="1:13" ht="23.25" thickBot="1" x14ac:dyDescent="0.25">
      <c r="A37" s="121" t="s">
        <v>39</v>
      </c>
      <c r="B37" s="122">
        <v>2700</v>
      </c>
      <c r="C37" s="122">
        <v>1000</v>
      </c>
      <c r="D37" s="118">
        <f t="shared" si="2"/>
        <v>37.037037037037038</v>
      </c>
      <c r="E37" s="52" t="s">
        <v>25</v>
      </c>
      <c r="F37" s="49">
        <v>-257418506.44999999</v>
      </c>
      <c r="G37" s="55">
        <v>-255494758.06</v>
      </c>
      <c r="H37" s="56">
        <f>G37/F37*100</f>
        <v>99.252676733879795</v>
      </c>
      <c r="I37" s="19"/>
      <c r="J37" s="14"/>
    </row>
    <row r="38" spans="1:13" ht="45.75" thickBot="1" x14ac:dyDescent="0.25">
      <c r="A38" s="123" t="s">
        <v>38</v>
      </c>
      <c r="B38" s="83"/>
      <c r="C38" s="83"/>
      <c r="D38" s="118" t="e">
        <f t="shared" si="2"/>
        <v>#DIV/0!</v>
      </c>
      <c r="E38" s="34" t="s">
        <v>27</v>
      </c>
      <c r="F38" s="49">
        <v>272991482.41000003</v>
      </c>
      <c r="G38" s="55">
        <v>265906526.40000001</v>
      </c>
      <c r="H38" s="56">
        <f>G38/F38*100</f>
        <v>97.404697044957871</v>
      </c>
      <c r="I38" s="19"/>
      <c r="J38" s="14"/>
    </row>
    <row r="39" spans="1:13" ht="13.5" thickBot="1" x14ac:dyDescent="0.25">
      <c r="A39" s="67" t="s">
        <v>52</v>
      </c>
      <c r="B39" s="124">
        <f>B28+B27</f>
        <v>257418506.44999999</v>
      </c>
      <c r="C39" s="124">
        <f>C28+C27</f>
        <v>251540733.13000003</v>
      </c>
      <c r="D39" s="125">
        <f t="shared" si="2"/>
        <v>97.716646949335924</v>
      </c>
      <c r="E39" s="53" t="s">
        <v>29</v>
      </c>
      <c r="F39" s="54">
        <f>F27</f>
        <v>272991482.41000003</v>
      </c>
      <c r="G39" s="58">
        <f>G27</f>
        <v>261952501.47</v>
      </c>
      <c r="H39" s="59">
        <f>G39/F39*100</f>
        <v>95.956291074524884</v>
      </c>
      <c r="I39" s="60"/>
      <c r="J39" s="14"/>
    </row>
    <row r="40" spans="1:13" x14ac:dyDescent="0.2">
      <c r="B40" s="5"/>
      <c r="C40" s="5"/>
      <c r="D40" s="5"/>
      <c r="E40" s="5"/>
      <c r="F40" s="5"/>
      <c r="G40" s="5"/>
    </row>
    <row r="41" spans="1:13" x14ac:dyDescent="0.2">
      <c r="B41" s="8"/>
      <c r="C41" s="8"/>
      <c r="D41" s="5"/>
      <c r="E41" s="5"/>
      <c r="F41" s="5"/>
      <c r="G41" s="5"/>
    </row>
    <row r="42" spans="1:13" x14ac:dyDescent="0.2">
      <c r="B42" s="5"/>
      <c r="C42" s="5"/>
      <c r="D42" s="5"/>
      <c r="E42" s="5"/>
      <c r="F42" s="5"/>
      <c r="G42" s="5"/>
    </row>
    <row r="43" spans="1:13" x14ac:dyDescent="0.2">
      <c r="B43" s="8" t="s">
        <v>65</v>
      </c>
      <c r="C43" s="8"/>
      <c r="D43" s="5"/>
      <c r="E43" s="5"/>
      <c r="F43" s="5"/>
      <c r="G43" s="5"/>
    </row>
    <row r="44" spans="1:13" x14ac:dyDescent="0.2">
      <c r="B44" s="5"/>
      <c r="C44" s="5"/>
      <c r="D44" s="5"/>
      <c r="E44" s="5"/>
      <c r="F44" s="5"/>
      <c r="G44" s="5"/>
    </row>
    <row r="45" spans="1:13" x14ac:dyDescent="0.2">
      <c r="B45" s="8"/>
      <c r="C45" s="8"/>
      <c r="D45" s="5"/>
      <c r="E45" s="5"/>
      <c r="F45" s="5"/>
      <c r="G45" s="5"/>
    </row>
    <row r="46" spans="1:13" x14ac:dyDescent="0.2">
      <c r="B46" s="5" t="s">
        <v>65</v>
      </c>
      <c r="C46" s="5"/>
      <c r="D46" s="5"/>
      <c r="E46" s="5"/>
      <c r="F46" s="5"/>
      <c r="G46" s="5"/>
    </row>
    <row r="47" spans="1:13" x14ac:dyDescent="0.2">
      <c r="B47" s="8"/>
      <c r="C47" s="8"/>
      <c r="D47" s="5"/>
      <c r="E47" s="5"/>
      <c r="F47" s="5"/>
      <c r="G47" s="5"/>
    </row>
    <row r="48" spans="1:13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5"/>
      <c r="C54" s="5"/>
      <c r="D54" s="5"/>
      <c r="E54" s="5"/>
      <c r="F54" s="5"/>
      <c r="G54" s="5"/>
    </row>
    <row r="55" spans="2:7" x14ac:dyDescent="0.2">
      <c r="B55" s="5"/>
      <c r="C55" s="5"/>
      <c r="D55" s="5"/>
      <c r="E55" s="5"/>
      <c r="F55" s="5"/>
      <c r="G55" s="5"/>
    </row>
    <row r="56" spans="2:7" x14ac:dyDescent="0.2">
      <c r="B56" s="5"/>
      <c r="C56" s="5"/>
      <c r="D56" s="5"/>
      <c r="E56" s="5"/>
      <c r="F56" s="5"/>
      <c r="G56" s="5"/>
    </row>
    <row r="57" spans="2:7" x14ac:dyDescent="0.2">
      <c r="B57" s="5"/>
      <c r="C57" s="5"/>
      <c r="D57" s="5"/>
      <c r="E57" s="5"/>
      <c r="F57" s="5"/>
      <c r="G57" s="5"/>
    </row>
    <row r="58" spans="2:7" x14ac:dyDescent="0.2">
      <c r="B58" s="5"/>
      <c r="C58" s="5"/>
      <c r="D58" s="5"/>
      <c r="E58" s="5"/>
      <c r="F58" s="5"/>
      <c r="G58" s="5"/>
    </row>
    <row r="59" spans="2:7" x14ac:dyDescent="0.2">
      <c r="B59" s="5"/>
      <c r="C59" s="5"/>
      <c r="D59" s="5"/>
      <c r="E59" s="5"/>
      <c r="F59" s="5"/>
      <c r="G59" s="5"/>
    </row>
    <row r="60" spans="2:7" x14ac:dyDescent="0.2">
      <c r="B60" s="5"/>
      <c r="C60" s="5"/>
      <c r="D60" s="5"/>
      <c r="E60" s="5"/>
      <c r="F60" s="5"/>
      <c r="G60" s="5"/>
    </row>
    <row r="61" spans="2:7" x14ac:dyDescent="0.2">
      <c r="B61" s="5"/>
      <c r="C61" s="5"/>
      <c r="D61" s="5"/>
      <c r="E61" s="5"/>
      <c r="F61" s="5"/>
      <c r="G61" s="5"/>
    </row>
    <row r="62" spans="2:7" x14ac:dyDescent="0.2">
      <c r="B62" s="5"/>
      <c r="C62" s="5"/>
      <c r="D62" s="5"/>
      <c r="E62" s="5"/>
      <c r="F62" s="5"/>
      <c r="G62" s="5"/>
    </row>
  </sheetData>
  <mergeCells count="7">
    <mergeCell ref="H7:H8"/>
    <mergeCell ref="I7:I8"/>
    <mergeCell ref="A1:G1"/>
    <mergeCell ref="A2:G2"/>
    <mergeCell ref="E7:E8"/>
    <mergeCell ref="F7:F8"/>
    <mergeCell ref="G7:G8"/>
  </mergeCells>
  <phoneticPr fontId="2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Fin_svecha</dc:creator>
  <cp:lastModifiedBy>kazna</cp:lastModifiedBy>
  <cp:lastPrinted>2023-04-18T06:36:58Z</cp:lastPrinted>
  <dcterms:created xsi:type="dcterms:W3CDTF">2013-10-14T10:44:11Z</dcterms:created>
  <dcterms:modified xsi:type="dcterms:W3CDTF">2025-03-03T05:23:53Z</dcterms:modified>
</cp:coreProperties>
</file>