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na\Downloads\Telegram Desktop\"/>
    </mc:Choice>
  </mc:AlternateContent>
  <bookViews>
    <workbookView xWindow="0" yWindow="0" windowWidth="28800" windowHeight="111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21" i="1" l="1"/>
  <c r="B9" i="1" l="1"/>
  <c r="G36" i="1" l="1"/>
  <c r="F36" i="1" l="1"/>
  <c r="C9" i="1" l="1"/>
  <c r="D38" i="1" l="1"/>
  <c r="D37" i="1"/>
  <c r="G39" i="1"/>
  <c r="F39" i="1"/>
  <c r="D26" i="1"/>
  <c r="D34" i="1"/>
  <c r="H5" i="1"/>
  <c r="I5" i="1"/>
  <c r="H6" i="1"/>
  <c r="I6" i="1"/>
  <c r="D7" i="1"/>
  <c r="H7" i="1"/>
  <c r="I7" i="1"/>
  <c r="D8" i="1"/>
  <c r="H9" i="1"/>
  <c r="I9" i="1"/>
  <c r="D10" i="1"/>
  <c r="H10" i="1"/>
  <c r="I10" i="1"/>
  <c r="D11" i="1"/>
  <c r="H11" i="1"/>
  <c r="I11" i="1"/>
  <c r="D12" i="1"/>
  <c r="H12" i="1"/>
  <c r="I12" i="1"/>
  <c r="D13" i="1"/>
  <c r="H13" i="1"/>
  <c r="I13" i="1"/>
  <c r="B14" i="1"/>
  <c r="C14" i="1"/>
  <c r="H14" i="1"/>
  <c r="I14" i="1"/>
  <c r="D15" i="1"/>
  <c r="H15" i="1"/>
  <c r="I15" i="1"/>
  <c r="D16" i="1"/>
  <c r="H16" i="1"/>
  <c r="I16" i="1"/>
  <c r="D17" i="1"/>
  <c r="H17" i="1"/>
  <c r="I17" i="1"/>
  <c r="D18" i="1"/>
  <c r="H18" i="1"/>
  <c r="I18" i="1"/>
  <c r="H19" i="1"/>
  <c r="I19" i="1"/>
  <c r="D20" i="1"/>
  <c r="F20" i="1"/>
  <c r="G20" i="1"/>
  <c r="I20" i="1" s="1"/>
  <c r="B21" i="1"/>
  <c r="B19" i="1" s="1"/>
  <c r="C19" i="1"/>
  <c r="H21" i="1"/>
  <c r="I21" i="1"/>
  <c r="D22" i="1"/>
  <c r="H22" i="1"/>
  <c r="I22" i="1"/>
  <c r="D23" i="1"/>
  <c r="H23" i="1"/>
  <c r="I23" i="1"/>
  <c r="D24" i="1"/>
  <c r="H24" i="1"/>
  <c r="I24" i="1"/>
  <c r="D25" i="1"/>
  <c r="H25" i="1"/>
  <c r="I25" i="1"/>
  <c r="I26" i="1"/>
  <c r="H27" i="1"/>
  <c r="I27" i="1"/>
  <c r="H28" i="1"/>
  <c r="B29" i="1"/>
  <c r="B28" i="1" s="1"/>
  <c r="C29" i="1"/>
  <c r="C28" i="1" s="1"/>
  <c r="H29" i="1"/>
  <c r="D30" i="1"/>
  <c r="D31" i="1"/>
  <c r="H31" i="1"/>
  <c r="D32" i="1"/>
  <c r="H32" i="1"/>
  <c r="D33" i="1"/>
  <c r="H33" i="1"/>
  <c r="H34" i="1"/>
  <c r="H35" i="1"/>
  <c r="H37" i="1"/>
  <c r="H38" i="1"/>
  <c r="H30" i="1" l="1"/>
  <c r="H36" i="1"/>
  <c r="H20" i="1"/>
  <c r="D29" i="1"/>
  <c r="D21" i="1"/>
  <c r="D19" i="1"/>
  <c r="B6" i="1"/>
  <c r="B5" i="1" s="1"/>
  <c r="B27" i="1" s="1"/>
  <c r="B39" i="1" s="1"/>
  <c r="D14" i="1"/>
  <c r="H39" i="1"/>
  <c r="D28" i="1"/>
  <c r="C6" i="1"/>
  <c r="C5" i="1" s="1"/>
  <c r="D9" i="1"/>
  <c r="D6" i="1" l="1"/>
  <c r="C27" i="1"/>
  <c r="D5" i="1"/>
  <c r="C39" i="1" l="1"/>
  <c r="D39" i="1" s="1"/>
  <c r="D27" i="1"/>
</calcChain>
</file>

<file path=xl/sharedStrings.xml><?xml version="1.0" encoding="utf-8"?>
<sst xmlns="http://schemas.openxmlformats.org/spreadsheetml/2006/main" count="83" uniqueCount="78">
  <si>
    <t xml:space="preserve">             С  В  Е  Д  Е  Н  И  Я</t>
  </si>
  <si>
    <t>ОБЩЕГОСУДАРСТВЕННЫЕ ВОПРОСЫ</t>
  </si>
  <si>
    <t>в том числе Функционирование законодательных, исполнительных органов власти и  высшего должностного лица</t>
  </si>
  <si>
    <t>НАЛОГ НА ДОХОДЫ ФИЗИЧЕСКИХ ЛИЦ</t>
  </si>
  <si>
    <t>НАЦИОНАЛЬНАЯ БЕЗОПАСНОСТЬ И ПРАВООХРАНИТЕЛЬНАЯ ДЕЯТЕЛЬНОСТЬ, в том числе</t>
  </si>
  <si>
    <t>Единый налог на вмененный доход для отдельных видов деятельности</t>
  </si>
  <si>
    <t xml:space="preserve">Единый сельскохозяйственный налог </t>
  </si>
  <si>
    <t>Сельское хозяйство и  рыболовство</t>
  </si>
  <si>
    <t>Транспорт</t>
  </si>
  <si>
    <t>ОХРАНА ОКРУЖАЮЩЕЙ СРЕДЫ</t>
  </si>
  <si>
    <t>СОЦИАЛЬНО-КУЛЬТУРНЫЕ  МЕРОПРИЯТИЯ,       в том числе:</t>
  </si>
  <si>
    <t>ГОСУДАРСТВЕННАЯ ПОШЛИНА</t>
  </si>
  <si>
    <t>ОБРАЗОВАНИЕ</t>
  </si>
  <si>
    <t>ДОХОДЫ ОТ ИСПОЛЬЗОВАНИЯ ИМУЩЕСТВА, НАХОДЯЩЕГОСЯ В ГОСУДАРСТВЕННОЙ И МУНИЦИПАЛЬНОЙ СОБСТВЕННОСТИ</t>
  </si>
  <si>
    <t xml:space="preserve">ПЛАТЕЖИ ПРИ ПОЛЬЗОВАНИИ ПРИРОДНЫМИ РЕСУРСАМИ, в том числе </t>
  </si>
  <si>
    <t>СОЦИАЛЬНАЯ ПОЛИТИКА</t>
  </si>
  <si>
    <t>ДОХОДЫ ОТ ОКАЗАНИЯ ПЛАТНЫХ УСЛУГ И КОМПЕНСАЦИИ ЗАТРАТ ГОСУДАРСТВА</t>
  </si>
  <si>
    <t>ИТОГО РАСХОДОВ</t>
  </si>
  <si>
    <t>ДОХОДЫ ОТ ПРОДАЖИ МАТЕРИАЛЬНЫХ И НЕМАТЕРИАЛЬНЫХ АКТИВОВ</t>
  </si>
  <si>
    <t>ПРОФИЦИТ, ДЕФИЦИТ</t>
  </si>
  <si>
    <t>ИСТОЧНИКИ ПОКРЫТИЯ ДЕФИЦИТА</t>
  </si>
  <si>
    <t>ШТРАФЫ, САНКЦИИ, ВОЗМЕЩЕНИЕ УЩЕРБА</t>
  </si>
  <si>
    <t xml:space="preserve">ИТОГО СОБСТВЕННЫЕ ДОХОДЫ </t>
  </si>
  <si>
    <t>ДОТАЦИИ, их них:</t>
  </si>
  <si>
    <t>Дотация на выравнивание уровня бюджетной обеспеченности</t>
  </si>
  <si>
    <t>Увеличение прочих остатков средств</t>
  </si>
  <si>
    <t>СУБВЕНЦИИ</t>
  </si>
  <si>
    <t>Уменьшение  прочих остатков средств</t>
  </si>
  <si>
    <t>СУБСИДИИ</t>
  </si>
  <si>
    <t>ВСЕГО РАСХОДОВ</t>
  </si>
  <si>
    <t>НАЦИОНАЛЬНАЯ ОБОРОНА</t>
  </si>
  <si>
    <t>ЖИЛИЩНО-КОММУНАЛЬНОЕ ХОЗЯЙСТВО</t>
  </si>
  <si>
    <t>НАЦИОНАЛЬНАЯ ЭКОНОМИКА,
в том числе:</t>
  </si>
  <si>
    <t>ДОХОДЫ</t>
  </si>
  <si>
    <t>Налог, взимаемый в связи с применением упрощенной системы налогообложения</t>
  </si>
  <si>
    <t>Дорожное хозяйство (дорожные фонды)</t>
  </si>
  <si>
    <t>Кредиты кредитных организаций в валюте  Российской Федерации</t>
  </si>
  <si>
    <t>Плата за негативное воздействие на окружающую среду</t>
  </si>
  <si>
    <t>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</si>
  <si>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</si>
  <si>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>НАЛОГИ НА СОВОКУПНЫЙ ДОХОД,           
в том числе</t>
  </si>
  <si>
    <t>НАЛОГИ НА ИМУЩЕСТВО,                              
в том числе</t>
  </si>
  <si>
    <t>Погашение кредитов, предоставленных кредитными  организациями в валюте РФ</t>
  </si>
  <si>
    <t>Получение кредитов от кредитных организаций в  валюте РФ</t>
  </si>
  <si>
    <t xml:space="preserve">КУЛЬТУРА,  КИНЕМАТОГРАФИЯ </t>
  </si>
  <si>
    <t>ОБСЛУЖИВАНИЕ ГОС.ДОЛГА И МУНИЦИПАЛЬНОГО ДОЛГА</t>
  </si>
  <si>
    <t>ИНЫЕ МЕЖБЮДЖЕТНЫЕ ТРАНСФЕРТЫ</t>
  </si>
  <si>
    <t>НЕНАЛОГОВЫЕ  ДОХОДЫ,
в том числе:</t>
  </si>
  <si>
    <t>НАЛОГОВЫЕ  ДОХОДЫ,
в том числе:</t>
  </si>
  <si>
    <t>НАЛОГОВЫЕ И НЕНАЛОГОВЫЕ
 ДОХОДЫ - всего</t>
  </si>
  <si>
    <t>БЕЗВОЗМЕЗДНЫЕ ПОСТУПЛЕНИЯ ОТ ДРУГИХ БЮДЖЕТОВ БЮДЖЕТНОЙ СИСТЕМЫ РФ, в том числе:</t>
  </si>
  <si>
    <t>БЕЗВОЗМЕЗДНЫЕ ПОСТУПЛЕНИЯ - ВСЕГО</t>
  </si>
  <si>
    <t>ИТОГО Д О Х О Д О В</t>
  </si>
  <si>
    <t>% исп-я к годов. плану</t>
  </si>
  <si>
    <t xml:space="preserve">           Р А С Х О Д Ы</t>
  </si>
  <si>
    <t>БЕЗВОЗМЕЗДНЫЕ ПОСТУПЛЕНИЯ ОТ НЕГОСУДАРСТВЕННЫХ ОРГАНИЗАЦИЙ</t>
  </si>
  <si>
    <t>Земельный налог</t>
  </si>
  <si>
    <t>ПРОЧИЕ НЕНАЛОГОВЫЕ ДОХОДЫ</t>
  </si>
  <si>
    <t xml:space="preserve">Налог, взимаемый в связи с применением патентной системы налогообложения
</t>
  </si>
  <si>
    <t>Общеэкономические вопросы</t>
  </si>
  <si>
    <t>Уд.вес (%) в общем объеме расходов</t>
  </si>
  <si>
    <t>Уточненный 
план 
года, 
(рублей)</t>
  </si>
  <si>
    <t>Другие вопросы в области национальной экономики</t>
  </si>
  <si>
    <t>МЕЖБЮДЖЕТНЫЕ ТРАНСФЕРТЫ ОБЩЕГО ХАРАКТЕРА БЮДЖЕТАМ СУБЪЕКТОВ РФ И МУНИЦИПАЛЬНЫХ ОБРАЗОВАНИЙ</t>
  </si>
  <si>
    <t>Изменение остатков средств на счетах по учету средств бюджетов</t>
  </si>
  <si>
    <t xml:space="preserve"> </t>
  </si>
  <si>
    <t>АКЦИЗЫ</t>
  </si>
  <si>
    <t>БЕЗВОЗМЕЗДНЫЕ ПОСТУПЛЕНИЯ ОТ ГОСУДАРСТВЕННЫХ ОРГАНИЗАЦИЙ</t>
  </si>
  <si>
    <t>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</si>
  <si>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</t>
  </si>
  <si>
    <t>Погашение бюджетных кредитов от других бюджетов бюджетной системы Российской Федерации</t>
  </si>
  <si>
    <t>ФИЗИЧЕСКАЯ КУЛЬТУРА  И СПОРТ</t>
  </si>
  <si>
    <t>Исполнено 
(Из отчетности в МФ),
(рублей)</t>
  </si>
  <si>
    <t>Налог на имущество  физических лиц</t>
  </si>
  <si>
    <t>Налоги на имущество  организаций</t>
  </si>
  <si>
    <t>Защита населения и территории от последствий чрезвычайных ситуаций природного и техногенного характера, пожарная безопасность</t>
  </si>
  <si>
    <t xml:space="preserve"> Другие вопросы в области национальной безопасности и правоохранительной деятельности</t>
  </si>
  <si>
    <t xml:space="preserve">                                     об исполнении бюджета Свечинского муниципального округа Кировской области на  01.04.2025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</si>
</sst>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Times New Roman"/>
      <family val="1"/>
    </font>
    <font>
      <sz val="8"/>
      <name val="Arial Cyr"/>
      <charset val="204"/>
    </font>
    <font>
      <b/>
      <i/>
      <sz val="12"/>
      <name val="Times New Roman"/>
      <family val="1"/>
    </font>
    <font>
      <sz val="10"/>
      <color rgb="FFFF0000"/>
      <name val="Arial Cyr"/>
      <charset val="204"/>
    </font>
    <font>
      <b/>
      <sz val="8"/>
      <name val="Times New Roman"/>
      <family val="1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9" fontId="1" fillId="0" borderId="0" applyFon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137">
    <xf numFmtId="0" fontId="0" fillId="0" borderId="0" xfId="0"/>
    <xf numFmtId="164" fontId="20" fillId="0" borderId="0" xfId="0" applyNumberFormat="1" applyFont="1" applyAlignment="1">
      <alignment wrapText="1"/>
    </xf>
    <xf numFmtId="164" fontId="20" fillId="0" borderId="0" xfId="0" applyNumberFormat="1" applyFont="1" applyAlignment="1">
      <alignment horizontal="center"/>
    </xf>
    <xf numFmtId="164" fontId="20" fillId="0" borderId="0" xfId="0" applyNumberFormat="1" applyFont="1"/>
    <xf numFmtId="164" fontId="20" fillId="0" borderId="10" xfId="0" applyNumberFormat="1" applyFont="1" applyBorder="1" applyAlignment="1">
      <alignment horizontal="center" vertical="top" wrapText="1"/>
    </xf>
    <xf numFmtId="0" fontId="21" fillId="0" borderId="0" xfId="0" applyFont="1"/>
    <xf numFmtId="164" fontId="20" fillId="0" borderId="11" xfId="0" applyNumberFormat="1" applyFont="1" applyBorder="1" applyAlignment="1">
      <alignment horizontal="center" vertical="top" wrapText="1"/>
    </xf>
    <xf numFmtId="164" fontId="20" fillId="0" borderId="12" xfId="0" applyNumberFormat="1" applyFont="1" applyBorder="1" applyAlignment="1">
      <alignment horizontal="center" vertical="top" wrapText="1"/>
    </xf>
    <xf numFmtId="164" fontId="21" fillId="0" borderId="0" xfId="0" applyNumberFormat="1" applyFont="1"/>
    <xf numFmtId="164" fontId="20" fillId="0" borderId="13" xfId="0" applyNumberFormat="1" applyFont="1" applyBorder="1" applyAlignment="1">
      <alignment horizontal="center" vertical="top" wrapText="1"/>
    </xf>
    <xf numFmtId="164" fontId="20" fillId="0" borderId="14" xfId="0" applyNumberFormat="1" applyFont="1" applyBorder="1" applyAlignment="1">
      <alignment horizontal="center" vertical="top" wrapText="1"/>
    </xf>
    <xf numFmtId="0" fontId="0" fillId="0" borderId="0" xfId="0" applyFont="1"/>
    <xf numFmtId="164" fontId="20" fillId="0" borderId="31" xfId="0" applyNumberFormat="1" applyFont="1" applyBorder="1" applyAlignment="1">
      <alignment horizontal="center" vertical="top" wrapText="1"/>
    </xf>
    <xf numFmtId="164" fontId="20" fillId="0" borderId="32" xfId="0" applyNumberFormat="1" applyFont="1" applyBorder="1" applyAlignment="1">
      <alignment horizontal="center" vertical="top" wrapText="1"/>
    </xf>
    <xf numFmtId="0" fontId="23" fillId="0" borderId="0" xfId="0" applyFont="1"/>
    <xf numFmtId="164" fontId="24" fillId="0" borderId="15" xfId="0" applyNumberFormat="1" applyFont="1" applyBorder="1" applyAlignment="1">
      <alignment horizontal="left" vertical="center" wrapText="1"/>
    </xf>
    <xf numFmtId="164" fontId="24" fillId="0" borderId="19" xfId="0" applyNumberFormat="1" applyFont="1" applyBorder="1" applyAlignment="1">
      <alignment horizontal="center" vertical="center"/>
    </xf>
    <xf numFmtId="164" fontId="24" fillId="0" borderId="20" xfId="0" applyNumberFormat="1" applyFont="1" applyBorder="1" applyAlignment="1">
      <alignment horizontal="center" vertical="center"/>
    </xf>
    <xf numFmtId="164" fontId="24" fillId="0" borderId="13" xfId="41" applyNumberFormat="1" applyFont="1" applyBorder="1" applyAlignment="1">
      <alignment horizontal="center" vertical="center"/>
    </xf>
    <xf numFmtId="164" fontId="24" fillId="0" borderId="21" xfId="41" applyNumberFormat="1" applyFont="1" applyBorder="1" applyAlignment="1">
      <alignment horizontal="center" vertical="center"/>
    </xf>
    <xf numFmtId="164" fontId="20" fillId="0" borderId="16" xfId="0" applyNumberFormat="1" applyFont="1" applyBorder="1" applyAlignment="1">
      <alignment horizontal="left" vertical="center" wrapText="1"/>
    </xf>
    <xf numFmtId="164" fontId="20" fillId="0" borderId="19" xfId="0" applyNumberFormat="1" applyFont="1" applyBorder="1" applyAlignment="1">
      <alignment horizontal="center" vertical="center"/>
    </xf>
    <xf numFmtId="164" fontId="20" fillId="0" borderId="20" xfId="0" applyNumberFormat="1" applyFont="1" applyBorder="1" applyAlignment="1">
      <alignment horizontal="center" vertical="center"/>
    </xf>
    <xf numFmtId="164" fontId="20" fillId="0" borderId="13" xfId="41" applyNumberFormat="1" applyFont="1" applyBorder="1" applyAlignment="1">
      <alignment horizontal="center" vertical="center"/>
    </xf>
    <xf numFmtId="164" fontId="20" fillId="0" borderId="21" xfId="41" applyNumberFormat="1" applyFont="1" applyBorder="1" applyAlignment="1">
      <alignment horizontal="center" vertical="center"/>
    </xf>
    <xf numFmtId="164" fontId="20" fillId="0" borderId="17" xfId="0" applyNumberFormat="1" applyFont="1" applyBorder="1" applyAlignment="1">
      <alignment vertical="center" wrapText="1"/>
    </xf>
    <xf numFmtId="164" fontId="20" fillId="0" borderId="25" xfId="0" applyNumberFormat="1" applyFont="1" applyBorder="1" applyAlignment="1">
      <alignment horizontal="center" vertical="center"/>
    </xf>
    <xf numFmtId="164" fontId="20" fillId="0" borderId="26" xfId="0" applyNumberFormat="1" applyFont="1" applyBorder="1" applyAlignment="1">
      <alignment horizontal="center" vertical="center"/>
    </xf>
    <xf numFmtId="164" fontId="20" fillId="0" borderId="27" xfId="41" applyNumberFormat="1" applyFont="1" applyBorder="1" applyAlignment="1">
      <alignment horizontal="center" vertical="center"/>
    </xf>
    <xf numFmtId="164" fontId="20" fillId="0" borderId="18" xfId="0" applyNumberFormat="1" applyFont="1" applyBorder="1" applyAlignment="1">
      <alignment horizontal="left" vertical="center" wrapText="1"/>
    </xf>
    <xf numFmtId="164" fontId="20" fillId="0" borderId="28" xfId="41" applyNumberFormat="1" applyFont="1" applyBorder="1" applyAlignment="1">
      <alignment horizontal="center" vertical="center"/>
    </xf>
    <xf numFmtId="164" fontId="24" fillId="0" borderId="33" xfId="0" applyNumberFormat="1" applyFont="1" applyBorder="1" applyAlignment="1">
      <alignment horizontal="left" vertical="center" wrapText="1"/>
    </xf>
    <xf numFmtId="164" fontId="20" fillId="0" borderId="34" xfId="0" applyNumberFormat="1" applyFont="1" applyBorder="1" applyAlignment="1">
      <alignment horizontal="left" vertical="center" wrapText="1"/>
    </xf>
    <xf numFmtId="164" fontId="20" fillId="0" borderId="24" xfId="41" applyNumberFormat="1" applyFont="1" applyBorder="1" applyAlignment="1">
      <alignment horizontal="center" vertical="center"/>
    </xf>
    <xf numFmtId="164" fontId="20" fillId="0" borderId="35" xfId="0" applyNumberFormat="1" applyFont="1" applyBorder="1" applyAlignment="1">
      <alignment horizontal="left" vertical="center" wrapText="1"/>
    </xf>
    <xf numFmtId="164" fontId="20" fillId="0" borderId="36" xfId="0" applyNumberFormat="1" applyFont="1" applyBorder="1" applyAlignment="1">
      <alignment horizontal="left" vertical="center" wrapText="1"/>
    </xf>
    <xf numFmtId="164" fontId="20" fillId="0" borderId="37" xfId="0" applyNumberFormat="1" applyFont="1" applyBorder="1" applyAlignment="1">
      <alignment horizontal="left" vertical="center" wrapText="1"/>
    </xf>
    <xf numFmtId="164" fontId="24" fillId="0" borderId="37" xfId="0" applyNumberFormat="1" applyFont="1" applyBorder="1" applyAlignment="1">
      <alignment horizontal="left" vertical="center" wrapText="1"/>
    </xf>
    <xf numFmtId="164" fontId="20" fillId="0" borderId="15" xfId="0" applyNumberFormat="1" applyFont="1" applyBorder="1" applyAlignment="1">
      <alignment horizontal="left" vertical="center" wrapText="1"/>
    </xf>
    <xf numFmtId="164" fontId="24" fillId="0" borderId="15" xfId="0" applyNumberFormat="1" applyFont="1" applyBorder="1" applyAlignment="1">
      <alignment vertical="center" wrapText="1"/>
    </xf>
    <xf numFmtId="0" fontId="24" fillId="0" borderId="35" xfId="37" applyFont="1" applyBorder="1" applyAlignment="1">
      <alignment vertical="center" wrapText="1"/>
    </xf>
    <xf numFmtId="0" fontId="24" fillId="0" borderId="34" xfId="37" applyFont="1" applyBorder="1" applyAlignment="1">
      <alignment vertical="center" wrapText="1"/>
    </xf>
    <xf numFmtId="164" fontId="24" fillId="0" borderId="16" xfId="0" applyNumberFormat="1" applyFont="1" applyFill="1" applyBorder="1" applyAlignment="1">
      <alignment horizontal="left" vertical="center" wrapText="1"/>
    </xf>
    <xf numFmtId="164" fontId="24" fillId="0" borderId="19" xfId="0" applyNumberFormat="1" applyFont="1" applyFill="1" applyBorder="1" applyAlignment="1">
      <alignment horizontal="center" vertical="center"/>
    </xf>
    <xf numFmtId="164" fontId="24" fillId="0" borderId="20" xfId="0" applyNumberFormat="1" applyFont="1" applyFill="1" applyBorder="1" applyAlignment="1">
      <alignment horizontal="center" vertical="center"/>
    </xf>
    <xf numFmtId="164" fontId="24" fillId="0" borderId="24" xfId="41" applyNumberFormat="1" applyFont="1" applyFill="1" applyBorder="1" applyAlignment="1">
      <alignment horizontal="center" vertical="center"/>
    </xf>
    <xf numFmtId="164" fontId="24" fillId="0" borderId="15" xfId="41" applyNumberFormat="1" applyFont="1" applyFill="1" applyBorder="1" applyAlignment="1">
      <alignment horizontal="left" vertical="center" wrapText="1"/>
    </xf>
    <xf numFmtId="164" fontId="24" fillId="0" borderId="34" xfId="0" applyNumberFormat="1" applyFont="1" applyBorder="1" applyAlignment="1">
      <alignment horizontal="left" vertical="center" wrapText="1"/>
    </xf>
    <xf numFmtId="164" fontId="20" fillId="0" borderId="35" xfId="0" applyNumberFormat="1" applyFont="1" applyBorder="1" applyAlignment="1">
      <alignment horizontal="left" vertical="top" wrapText="1"/>
    </xf>
    <xf numFmtId="164" fontId="20" fillId="0" borderId="19" xfId="0" applyNumberFormat="1" applyFont="1" applyFill="1" applyBorder="1" applyAlignment="1">
      <alignment horizontal="center" vertical="center"/>
    </xf>
    <xf numFmtId="164" fontId="20" fillId="0" borderId="35" xfId="0" applyNumberFormat="1" applyFont="1" applyFill="1" applyBorder="1" applyAlignment="1">
      <alignment horizontal="left" vertical="center" wrapText="1"/>
    </xf>
    <xf numFmtId="164" fontId="24" fillId="0" borderId="35" xfId="0" applyNumberFormat="1" applyFont="1" applyBorder="1" applyAlignment="1">
      <alignment horizontal="left" vertical="center" wrapText="1"/>
    </xf>
    <xf numFmtId="164" fontId="20" fillId="0" borderId="38" xfId="0" applyNumberFormat="1" applyFont="1" applyBorder="1" applyAlignment="1">
      <alignment horizontal="left" vertical="center" wrapText="1"/>
    </xf>
    <xf numFmtId="164" fontId="24" fillId="24" borderId="15" xfId="0" applyNumberFormat="1" applyFont="1" applyFill="1" applyBorder="1" applyAlignment="1">
      <alignment horizontal="left" vertical="center" wrapText="1"/>
    </xf>
    <xf numFmtId="164" fontId="24" fillId="24" borderId="29" xfId="0" applyNumberFormat="1" applyFont="1" applyFill="1" applyBorder="1" applyAlignment="1">
      <alignment horizontal="center" vertical="center"/>
    </xf>
    <xf numFmtId="164" fontId="20" fillId="0" borderId="20" xfId="0" applyNumberFormat="1" applyFont="1" applyFill="1" applyBorder="1" applyAlignment="1">
      <alignment horizontal="center" vertical="center"/>
    </xf>
    <xf numFmtId="164" fontId="20" fillId="0" borderId="24" xfId="41" applyNumberFormat="1" applyFont="1" applyFill="1" applyBorder="1" applyAlignment="1">
      <alignment horizontal="center" vertical="center"/>
    </xf>
    <xf numFmtId="164" fontId="24" fillId="0" borderId="21" xfId="41" applyNumberFormat="1" applyFont="1" applyFill="1" applyBorder="1" applyAlignment="1">
      <alignment horizontal="center" vertical="center"/>
    </xf>
    <xf numFmtId="164" fontId="24" fillId="24" borderId="30" xfId="0" applyNumberFormat="1" applyFont="1" applyFill="1" applyBorder="1" applyAlignment="1">
      <alignment horizontal="center" vertical="center"/>
    </xf>
    <xf numFmtId="164" fontId="24" fillId="24" borderId="24" xfId="41" applyNumberFormat="1" applyFont="1" applyFill="1" applyBorder="1" applyAlignment="1">
      <alignment horizontal="center" vertical="center"/>
    </xf>
    <xf numFmtId="164" fontId="24" fillId="24" borderId="21" xfId="41" applyNumberFormat="1" applyFont="1" applyFill="1" applyBorder="1" applyAlignment="1">
      <alignment horizontal="center" vertical="center"/>
    </xf>
    <xf numFmtId="164" fontId="24" fillId="0" borderId="24" xfId="41" applyNumberFormat="1" applyFont="1" applyBorder="1" applyAlignment="1">
      <alignment horizontal="center" vertical="center"/>
    </xf>
    <xf numFmtId="164" fontId="24" fillId="0" borderId="22" xfId="0" applyNumberFormat="1" applyFont="1" applyBorder="1" applyAlignment="1">
      <alignment horizontal="center" vertical="center"/>
    </xf>
    <xf numFmtId="164" fontId="24" fillId="0" borderId="23" xfId="0" applyNumberFormat="1" applyFont="1" applyBorder="1" applyAlignment="1">
      <alignment horizontal="center" vertical="center"/>
    </xf>
    <xf numFmtId="164" fontId="24" fillId="0" borderId="27" xfId="41" applyNumberFormat="1" applyFont="1" applyBorder="1" applyAlignment="1">
      <alignment horizontal="center" vertical="center"/>
    </xf>
    <xf numFmtId="164" fontId="24" fillId="0" borderId="24" xfId="41" applyNumberFormat="1" applyFont="1" applyBorder="1" applyAlignment="1">
      <alignment horizontal="center" vertical="center"/>
    </xf>
    <xf numFmtId="164" fontId="24" fillId="0" borderId="39" xfId="41" applyNumberFormat="1" applyFont="1" applyBorder="1" applyAlignment="1">
      <alignment horizontal="center" vertical="center"/>
    </xf>
    <xf numFmtId="164" fontId="24" fillId="0" borderId="40" xfId="41" applyNumberFormat="1" applyFont="1" applyBorder="1" applyAlignment="1">
      <alignment horizontal="center" vertical="center"/>
    </xf>
    <xf numFmtId="164" fontId="22" fillId="0" borderId="0" xfId="0" applyNumberFormat="1" applyFont="1" applyAlignment="1">
      <alignment horizontal="center"/>
    </xf>
    <xf numFmtId="164" fontId="24" fillId="0" borderId="41" xfId="0" applyNumberFormat="1" applyFont="1" applyFill="1" applyBorder="1" applyAlignment="1">
      <alignment horizontal="center" vertical="center" wrapText="1"/>
    </xf>
    <xf numFmtId="164" fontId="24" fillId="0" borderId="42" xfId="0" applyNumberFormat="1" applyFont="1" applyFill="1" applyBorder="1" applyAlignment="1">
      <alignment horizontal="center" vertical="center" wrapText="1"/>
    </xf>
    <xf numFmtId="164" fontId="24" fillId="0" borderId="25" xfId="0" applyNumberFormat="1" applyFont="1" applyBorder="1" applyAlignment="1">
      <alignment horizontal="center" vertical="center"/>
    </xf>
    <xf numFmtId="164" fontId="24" fillId="0" borderId="22" xfId="0" applyNumberFormat="1" applyFont="1" applyBorder="1" applyAlignment="1">
      <alignment horizontal="center" vertical="center"/>
    </xf>
    <xf numFmtId="164" fontId="24" fillId="0" borderId="26" xfId="0" applyNumberFormat="1" applyFont="1" applyBorder="1" applyAlignment="1">
      <alignment horizontal="center" vertical="center"/>
    </xf>
    <xf numFmtId="164" fontId="24" fillId="0" borderId="23" xfId="0" applyNumberFormat="1" applyFont="1" applyBorder="1" applyAlignment="1">
      <alignment horizontal="center" vertical="center"/>
    </xf>
    <xf numFmtId="164" fontId="25" fillId="25" borderId="17" xfId="0" applyNumberFormat="1" applyFont="1" applyFill="1" applyBorder="1" applyAlignment="1">
      <alignment horizontal="left" vertical="center" wrapText="1"/>
    </xf>
    <xf numFmtId="164" fontId="24" fillId="25" borderId="17" xfId="0" applyNumberFormat="1" applyFont="1" applyFill="1" applyBorder="1" applyAlignment="1">
      <alignment horizontal="center" vertical="center"/>
    </xf>
    <xf numFmtId="164" fontId="24" fillId="25" borderId="17" xfId="41" applyNumberFormat="1" applyFont="1" applyFill="1" applyBorder="1" applyAlignment="1">
      <alignment horizontal="center" vertical="center"/>
    </xf>
    <xf numFmtId="164" fontId="25" fillId="24" borderId="21" xfId="0" applyNumberFormat="1" applyFont="1" applyFill="1" applyBorder="1" applyAlignment="1">
      <alignment horizontal="left" vertical="center" wrapText="1"/>
    </xf>
    <xf numFmtId="164" fontId="24" fillId="24" borderId="17" xfId="0" applyNumberFormat="1" applyFont="1" applyFill="1" applyBorder="1" applyAlignment="1">
      <alignment horizontal="center" vertical="center"/>
    </xf>
    <xf numFmtId="164" fontId="24" fillId="24" borderId="17" xfId="41" applyNumberFormat="1" applyFont="1" applyFill="1" applyBorder="1" applyAlignment="1">
      <alignment horizontal="center" vertical="center"/>
    </xf>
    <xf numFmtId="164" fontId="25" fillId="0" borderId="40" xfId="0" applyNumberFormat="1" applyFont="1" applyBorder="1" applyAlignment="1">
      <alignment horizontal="left" vertical="center" wrapText="1"/>
    </xf>
    <xf numFmtId="164" fontId="24" fillId="0" borderId="15" xfId="0" applyNumberFormat="1" applyFont="1" applyBorder="1" applyAlignment="1">
      <alignment horizontal="center" vertical="center"/>
    </xf>
    <xf numFmtId="164" fontId="24" fillId="0" borderId="15" xfId="41" applyNumberFormat="1" applyFont="1" applyBorder="1" applyAlignment="1">
      <alignment horizontal="center" vertical="center"/>
    </xf>
    <xf numFmtId="164" fontId="25" fillId="0" borderId="16" xfId="0" applyNumberFormat="1" applyFont="1" applyBorder="1" applyAlignment="1">
      <alignment horizontal="left" vertical="center" wrapText="1"/>
    </xf>
    <xf numFmtId="164" fontId="24" fillId="0" borderId="17" xfId="0" applyNumberFormat="1" applyFont="1" applyBorder="1" applyAlignment="1">
      <alignment horizontal="center" vertical="center"/>
    </xf>
    <xf numFmtId="164" fontId="25" fillId="26" borderId="17" xfId="0" applyNumberFormat="1" applyFont="1" applyFill="1" applyBorder="1" applyAlignment="1">
      <alignment horizontal="left" vertical="center" wrapText="1"/>
    </xf>
    <xf numFmtId="164" fontId="24" fillId="0" borderId="17" xfId="41" applyNumberFormat="1" applyFont="1" applyBorder="1" applyAlignment="1">
      <alignment horizontal="center" vertical="center"/>
    </xf>
    <xf numFmtId="164" fontId="26" fillId="26" borderId="43" xfId="0" applyNumberFormat="1" applyFont="1" applyFill="1" applyBorder="1" applyAlignment="1">
      <alignment horizontal="left" vertical="center" wrapText="1"/>
    </xf>
    <xf numFmtId="164" fontId="20" fillId="0" borderId="35" xfId="0" applyNumberFormat="1" applyFont="1" applyBorder="1" applyAlignment="1">
      <alignment horizontal="center" vertical="center"/>
    </xf>
    <xf numFmtId="164" fontId="20" fillId="0" borderId="35" xfId="41" applyNumberFormat="1" applyFont="1" applyBorder="1" applyAlignment="1">
      <alignment horizontal="center" vertical="center"/>
    </xf>
    <xf numFmtId="164" fontId="26" fillId="0" borderId="43" xfId="0" applyNumberFormat="1" applyFont="1" applyBorder="1" applyAlignment="1">
      <alignment horizontal="left" vertical="center" wrapText="1"/>
    </xf>
    <xf numFmtId="164" fontId="20" fillId="0" borderId="35" xfId="0" applyNumberFormat="1" applyFont="1" applyBorder="1" applyAlignment="1">
      <alignment horizontal="center" vertical="center" wrapText="1"/>
    </xf>
    <xf numFmtId="164" fontId="26" fillId="26" borderId="34" xfId="0" applyNumberFormat="1" applyFont="1" applyFill="1" applyBorder="1" applyAlignment="1">
      <alignment horizontal="left" vertical="center" wrapText="1"/>
    </xf>
    <xf numFmtId="164" fontId="20" fillId="0" borderId="34" xfId="0" applyNumberFormat="1" applyFont="1" applyBorder="1" applyAlignment="1">
      <alignment horizontal="center" vertical="center" wrapText="1"/>
    </xf>
    <xf numFmtId="164" fontId="20" fillId="0" borderId="16" xfId="41" applyNumberFormat="1" applyFont="1" applyBorder="1" applyAlignment="1">
      <alignment horizontal="center" vertical="center"/>
    </xf>
    <xf numFmtId="164" fontId="26" fillId="26" borderId="16" xfId="0" applyNumberFormat="1" applyFont="1" applyFill="1" applyBorder="1" applyAlignment="1">
      <alignment horizontal="left" vertical="center" wrapText="1"/>
    </xf>
    <xf numFmtId="164" fontId="20" fillId="0" borderId="36" xfId="0" applyNumberFormat="1" applyFont="1" applyBorder="1" applyAlignment="1">
      <alignment horizontal="center" vertical="center" wrapText="1"/>
    </xf>
    <xf numFmtId="164" fontId="20" fillId="0" borderId="44" xfId="0" applyNumberFormat="1" applyFont="1" applyBorder="1" applyAlignment="1">
      <alignment horizontal="center" vertical="center" wrapText="1"/>
    </xf>
    <xf numFmtId="164" fontId="20" fillId="0" borderId="36" xfId="41" applyNumberFormat="1" applyFont="1" applyBorder="1" applyAlignment="1">
      <alignment horizontal="center" vertical="center"/>
    </xf>
    <xf numFmtId="164" fontId="25" fillId="26" borderId="15" xfId="0" applyNumberFormat="1" applyFont="1" applyFill="1" applyBorder="1" applyAlignment="1">
      <alignment horizontal="left" vertical="center" wrapText="1"/>
    </xf>
    <xf numFmtId="164" fontId="24" fillId="0" borderId="15" xfId="0" applyNumberFormat="1" applyFont="1" applyBorder="1" applyAlignment="1">
      <alignment horizontal="center" vertical="center" wrapText="1"/>
    </xf>
    <xf numFmtId="164" fontId="20" fillId="0" borderId="16" xfId="0" applyNumberFormat="1" applyFont="1" applyBorder="1" applyAlignment="1">
      <alignment horizontal="center" vertical="center" wrapText="1"/>
    </xf>
    <xf numFmtId="164" fontId="20" fillId="0" borderId="17" xfId="41" applyNumberFormat="1" applyFont="1" applyBorder="1" applyAlignment="1">
      <alignment horizontal="center" vertical="center"/>
    </xf>
    <xf numFmtId="164" fontId="20" fillId="0" borderId="34" xfId="0" applyNumberFormat="1" applyFont="1" applyBorder="1" applyAlignment="1">
      <alignment horizontal="center" vertical="center"/>
    </xf>
    <xf numFmtId="164" fontId="25" fillId="26" borderId="43" xfId="0" applyNumberFormat="1" applyFont="1" applyFill="1" applyBorder="1" applyAlignment="1">
      <alignment horizontal="left" vertical="center" wrapText="1"/>
    </xf>
    <xf numFmtId="164" fontId="20" fillId="0" borderId="36" xfId="0" applyNumberFormat="1" applyFont="1" applyBorder="1" applyAlignment="1">
      <alignment horizontal="center" vertical="center"/>
    </xf>
    <xf numFmtId="164" fontId="24" fillId="24" borderId="37" xfId="0" applyNumberFormat="1" applyFont="1" applyFill="1" applyBorder="1" applyAlignment="1">
      <alignment horizontal="center" vertical="center"/>
    </xf>
    <xf numFmtId="164" fontId="24" fillId="24" borderId="37" xfId="41" applyNumberFormat="1" applyFont="1" applyFill="1" applyBorder="1" applyAlignment="1">
      <alignment horizontal="center" vertical="center"/>
    </xf>
    <xf numFmtId="164" fontId="25" fillId="26" borderId="16" xfId="0" applyNumberFormat="1" applyFont="1" applyFill="1" applyBorder="1" applyAlignment="1">
      <alignment horizontal="left" vertical="center" wrapText="1"/>
    </xf>
    <xf numFmtId="164" fontId="25" fillId="26" borderId="21" xfId="0" applyNumberFormat="1" applyFont="1" applyFill="1" applyBorder="1" applyAlignment="1">
      <alignment horizontal="left" vertical="center" wrapText="1"/>
    </xf>
    <xf numFmtId="164" fontId="26" fillId="0" borderId="21" xfId="0" applyNumberFormat="1" applyFont="1" applyBorder="1" applyAlignment="1">
      <alignment vertical="center" wrapText="1"/>
    </xf>
    <xf numFmtId="164" fontId="20" fillId="0" borderId="37" xfId="41" applyNumberFormat="1" applyFont="1" applyBorder="1" applyAlignment="1">
      <alignment horizontal="center" vertical="center"/>
    </xf>
    <xf numFmtId="164" fontId="25" fillId="26" borderId="37" xfId="0" applyNumberFormat="1" applyFont="1" applyFill="1" applyBorder="1" applyAlignment="1">
      <alignment horizontal="left" vertical="center" wrapText="1"/>
    </xf>
    <xf numFmtId="164" fontId="24" fillId="0" borderId="37" xfId="41" applyNumberFormat="1" applyFont="1" applyBorder="1" applyAlignment="1">
      <alignment horizontal="center" vertical="center"/>
    </xf>
    <xf numFmtId="164" fontId="24" fillId="0" borderId="15" xfId="0" applyNumberFormat="1" applyFont="1" applyFill="1" applyBorder="1" applyAlignment="1">
      <alignment horizontal="center" vertical="center" wrapText="1"/>
    </xf>
    <xf numFmtId="164" fontId="25" fillId="0" borderId="15" xfId="0" applyNumberFormat="1" applyFont="1" applyBorder="1" applyAlignment="1">
      <alignment horizontal="left" vertical="center" wrapText="1"/>
    </xf>
    <xf numFmtId="164" fontId="24" fillId="0" borderId="16" xfId="0" applyNumberFormat="1" applyFont="1" applyBorder="1" applyAlignment="1">
      <alignment horizontal="center" vertical="center" wrapText="1"/>
    </xf>
    <xf numFmtId="164" fontId="24" fillId="0" borderId="33" xfId="41" applyNumberFormat="1" applyFont="1" applyBorder="1" applyAlignment="1">
      <alignment horizontal="center" vertical="center"/>
    </xf>
    <xf numFmtId="164" fontId="25" fillId="24" borderId="16" xfId="0" applyNumberFormat="1" applyFont="1" applyFill="1" applyBorder="1" applyAlignment="1">
      <alignment horizontal="left" vertical="center" wrapText="1"/>
    </xf>
    <xf numFmtId="164" fontId="25" fillId="24" borderId="15" xfId="0" applyNumberFormat="1" applyFont="1" applyFill="1" applyBorder="1" applyAlignment="1">
      <alignment vertical="center" wrapText="1"/>
    </xf>
    <xf numFmtId="164" fontId="25" fillId="0" borderId="33" xfId="0" applyNumberFormat="1" applyFont="1" applyBorder="1" applyAlignment="1">
      <alignment horizontal="left" vertical="center" wrapText="1"/>
    </xf>
    <xf numFmtId="164" fontId="24" fillId="0" borderId="36" xfId="0" applyNumberFormat="1" applyFont="1" applyBorder="1" applyAlignment="1">
      <alignment horizontal="center" vertical="center"/>
    </xf>
    <xf numFmtId="164" fontId="24" fillId="0" borderId="33" xfId="41" applyNumberFormat="1" applyFont="1" applyFill="1" applyBorder="1" applyAlignment="1">
      <alignment horizontal="center" vertical="center"/>
    </xf>
    <xf numFmtId="164" fontId="26" fillId="0" borderId="34" xfId="0" applyNumberFormat="1" applyFont="1" applyBorder="1" applyAlignment="1">
      <alignment horizontal="left" vertical="center" wrapText="1"/>
    </xf>
    <xf numFmtId="164" fontId="20" fillId="0" borderId="33" xfId="41" applyNumberFormat="1" applyFont="1" applyFill="1" applyBorder="1" applyAlignment="1">
      <alignment horizontal="center" vertical="center"/>
    </xf>
    <xf numFmtId="164" fontId="26" fillId="0" borderId="35" xfId="0" applyNumberFormat="1" applyFont="1" applyBorder="1" applyAlignment="1">
      <alignment horizontal="left" vertical="center" wrapText="1"/>
    </xf>
    <xf numFmtId="164" fontId="20" fillId="0" borderId="34" xfId="41" applyNumberFormat="1" applyFont="1" applyFill="1" applyBorder="1" applyAlignment="1">
      <alignment horizontal="center" vertical="center"/>
    </xf>
    <xf numFmtId="164" fontId="20" fillId="0" borderId="43" xfId="0" applyNumberFormat="1" applyFont="1" applyBorder="1" applyAlignment="1">
      <alignment horizontal="center" vertical="center" wrapText="1"/>
    </xf>
    <xf numFmtId="164" fontId="20" fillId="0" borderId="35" xfId="41" applyNumberFormat="1" applyFont="1" applyFill="1" applyBorder="1" applyAlignment="1">
      <alignment horizontal="center" vertical="center"/>
    </xf>
    <xf numFmtId="164" fontId="20" fillId="0" borderId="43" xfId="0" applyNumberFormat="1" applyFont="1" applyFill="1" applyBorder="1" applyAlignment="1">
      <alignment horizontal="center" vertical="center"/>
    </xf>
    <xf numFmtId="164" fontId="26" fillId="0" borderId="16" xfId="0" applyNumberFormat="1" applyFont="1" applyBorder="1" applyAlignment="1">
      <alignment horizontal="left" vertical="center" wrapText="1"/>
    </xf>
    <xf numFmtId="164" fontId="26" fillId="0" borderId="43" xfId="0" applyNumberFormat="1" applyFont="1" applyBorder="1" applyAlignment="1">
      <alignment vertical="center" wrapText="1"/>
    </xf>
    <xf numFmtId="164" fontId="27" fillId="0" borderId="43" xfId="0" applyNumberFormat="1" applyFont="1" applyFill="1" applyBorder="1" applyAlignment="1">
      <alignment horizontal="center" vertical="center"/>
    </xf>
    <xf numFmtId="164" fontId="26" fillId="0" borderId="36" xfId="0" applyNumberFormat="1" applyFont="1" applyFill="1" applyBorder="1" applyAlignment="1">
      <alignment horizontal="left" vertical="center" wrapText="1"/>
    </xf>
    <xf numFmtId="164" fontId="24" fillId="24" borderId="21" xfId="0" applyNumberFormat="1" applyFont="1" applyFill="1" applyBorder="1" applyAlignment="1">
      <alignment horizontal="center" vertical="center"/>
    </xf>
    <xf numFmtId="164" fontId="24" fillId="24" borderId="15" xfId="41" applyNumberFormat="1" applyFont="1" applyFill="1" applyBorder="1" applyAlignment="1">
      <alignment horizontal="center" vertical="center"/>
    </xf>
  </cellXfs>
  <cellStyles count="45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Исполнение облбюджета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Процентный" xfId="41" builtinId="5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topLeftCell="A22" workbookViewId="0">
      <selection activeCell="N26" sqref="N26"/>
    </sheetView>
  </sheetViews>
  <sheetFormatPr defaultRowHeight="12.75" x14ac:dyDescent="0.2"/>
  <cols>
    <col min="1" max="1" width="33.5703125" style="5" customWidth="1"/>
    <col min="2" max="2" width="14.42578125" style="11" customWidth="1"/>
    <col min="3" max="3" width="13.7109375" style="11" customWidth="1"/>
    <col min="4" max="4" width="6.85546875" style="11" customWidth="1"/>
    <col min="5" max="5" width="29.5703125" customWidth="1"/>
    <col min="6" max="6" width="14" customWidth="1"/>
    <col min="7" max="7" width="14.85546875" customWidth="1"/>
  </cols>
  <sheetData>
    <row r="1" spans="1:10" ht="15.75" x14ac:dyDescent="0.25">
      <c r="A1" s="68" t="s">
        <v>0</v>
      </c>
      <c r="B1" s="68"/>
      <c r="C1" s="68"/>
      <c r="D1" s="68"/>
      <c r="E1" s="68"/>
      <c r="F1" s="68"/>
      <c r="G1" s="68"/>
    </row>
    <row r="2" spans="1:10" ht="15.75" x14ac:dyDescent="0.25">
      <c r="A2" s="68" t="s">
        <v>77</v>
      </c>
      <c r="B2" s="68"/>
      <c r="C2" s="68"/>
      <c r="D2" s="68"/>
      <c r="E2" s="68"/>
      <c r="F2" s="68"/>
      <c r="G2" s="68"/>
    </row>
    <row r="3" spans="1:10" ht="13.5" thickBot="1" x14ac:dyDescent="0.25">
      <c r="A3" s="1"/>
      <c r="B3" s="2"/>
      <c r="C3" s="2"/>
      <c r="D3" s="2"/>
      <c r="E3" s="3"/>
      <c r="F3" s="2"/>
      <c r="G3" s="2"/>
    </row>
    <row r="4" spans="1:10" ht="45.75" thickBot="1" x14ac:dyDescent="0.25">
      <c r="A4" s="4" t="s">
        <v>33</v>
      </c>
      <c r="B4" s="12" t="s">
        <v>61</v>
      </c>
      <c r="C4" s="12" t="s">
        <v>72</v>
      </c>
      <c r="D4" s="13" t="s">
        <v>53</v>
      </c>
      <c r="E4" s="4" t="s">
        <v>54</v>
      </c>
      <c r="F4" s="6" t="s">
        <v>61</v>
      </c>
      <c r="G4" s="10" t="s">
        <v>72</v>
      </c>
      <c r="H4" s="9" t="s">
        <v>53</v>
      </c>
      <c r="I4" s="7" t="s">
        <v>60</v>
      </c>
    </row>
    <row r="5" spans="1:10" ht="29.25" customHeight="1" thickBot="1" x14ac:dyDescent="0.25">
      <c r="A5" s="75" t="s">
        <v>49</v>
      </c>
      <c r="B5" s="76">
        <f>B6+B19</f>
        <v>69321662.079999998</v>
      </c>
      <c r="C5" s="76">
        <f>C6+C19</f>
        <v>13231349.439999999</v>
      </c>
      <c r="D5" s="77">
        <f t="shared" ref="D5:D26" si="0">C5/B5*100</f>
        <v>19.086890075905117</v>
      </c>
      <c r="E5" s="15" t="s">
        <v>1</v>
      </c>
      <c r="F5" s="16">
        <v>64077740</v>
      </c>
      <c r="G5" s="17">
        <v>16811148.73</v>
      </c>
      <c r="H5" s="18">
        <f>G5/F5*100</f>
        <v>26.235551893684139</v>
      </c>
      <c r="I5" s="19">
        <f>G5/G27*100</f>
        <v>16.573977204524386</v>
      </c>
    </row>
    <row r="6" spans="1:10" ht="45" customHeight="1" thickBot="1" x14ac:dyDescent="0.25">
      <c r="A6" s="78" t="s">
        <v>48</v>
      </c>
      <c r="B6" s="79">
        <f>B7+B9+B14+B18+B8</f>
        <v>60165700</v>
      </c>
      <c r="C6" s="79">
        <f>C7+C9+C14+C18+C8</f>
        <v>9977594.6899999995</v>
      </c>
      <c r="D6" s="80">
        <f t="shared" si="0"/>
        <v>16.583526311503068</v>
      </c>
      <c r="E6" s="20" t="s">
        <v>2</v>
      </c>
      <c r="F6" s="21">
        <v>43019010</v>
      </c>
      <c r="G6" s="22">
        <v>9143153.8000000007</v>
      </c>
      <c r="H6" s="23">
        <f t="shared" ref="H6:H35" si="1">G6/F6*100</f>
        <v>21.253752236511257</v>
      </c>
      <c r="I6" s="24">
        <f>G6/G27*100</f>
        <v>9.0141622736485356</v>
      </c>
      <c r="J6" s="14"/>
    </row>
    <row r="7" spans="1:10" ht="27.75" customHeight="1" thickBot="1" x14ac:dyDescent="0.25">
      <c r="A7" s="81" t="s">
        <v>3</v>
      </c>
      <c r="B7" s="82">
        <v>22793000</v>
      </c>
      <c r="C7" s="82">
        <v>3984415.42</v>
      </c>
      <c r="D7" s="83">
        <f t="shared" si="0"/>
        <v>17.480873162813143</v>
      </c>
      <c r="E7" s="69" t="s">
        <v>30</v>
      </c>
      <c r="F7" s="71">
        <v>407880</v>
      </c>
      <c r="G7" s="73">
        <v>79801.62</v>
      </c>
      <c r="H7" s="64">
        <f t="shared" si="1"/>
        <v>19.564974992644895</v>
      </c>
      <c r="I7" s="66">
        <f>G7/G27*100</f>
        <v>7.867577950838324E-2</v>
      </c>
      <c r="J7" s="14"/>
    </row>
    <row r="8" spans="1:10" ht="18" customHeight="1" thickBot="1" x14ac:dyDescent="0.25">
      <c r="A8" s="84" t="s">
        <v>66</v>
      </c>
      <c r="B8" s="85">
        <v>9276100</v>
      </c>
      <c r="C8" s="85">
        <v>2228718.5699999998</v>
      </c>
      <c r="D8" s="83">
        <f t="shared" si="0"/>
        <v>24.026461228317935</v>
      </c>
      <c r="E8" s="70"/>
      <c r="F8" s="72"/>
      <c r="G8" s="74"/>
      <c r="H8" s="65"/>
      <c r="I8" s="67"/>
      <c r="J8" s="14"/>
    </row>
    <row r="9" spans="1:10" ht="46.5" customHeight="1" thickBot="1" x14ac:dyDescent="0.25">
      <c r="A9" s="86" t="s">
        <v>40</v>
      </c>
      <c r="B9" s="85">
        <f>B10+B11+B12+B13</f>
        <v>22533400</v>
      </c>
      <c r="C9" s="85">
        <f>C10+C11+C12+C13</f>
        <v>2517745.12</v>
      </c>
      <c r="D9" s="87">
        <f t="shared" si="0"/>
        <v>11.173392031384523</v>
      </c>
      <c r="E9" s="15" t="s">
        <v>4</v>
      </c>
      <c r="F9" s="16">
        <v>2715300</v>
      </c>
      <c r="G9" s="17">
        <v>517018.97</v>
      </c>
      <c r="H9" s="18">
        <f t="shared" si="1"/>
        <v>19.040952012668949</v>
      </c>
      <c r="I9" s="19">
        <f>G9/G27*100</f>
        <v>0.50972487131679045</v>
      </c>
      <c r="J9" s="14"/>
    </row>
    <row r="10" spans="1:10" ht="45.75" customHeight="1" thickBot="1" x14ac:dyDescent="0.25">
      <c r="A10" s="88" t="s">
        <v>34</v>
      </c>
      <c r="B10" s="89">
        <v>19242400</v>
      </c>
      <c r="C10" s="89">
        <v>657855.03</v>
      </c>
      <c r="D10" s="90">
        <f t="shared" si="0"/>
        <v>3.4187784787760362</v>
      </c>
      <c r="E10" s="25" t="s">
        <v>75</v>
      </c>
      <c r="F10" s="26">
        <v>2615300</v>
      </c>
      <c r="G10" s="27">
        <v>493498.97</v>
      </c>
      <c r="H10" s="28">
        <f t="shared" si="1"/>
        <v>18.869688754636179</v>
      </c>
      <c r="I10" s="24">
        <f>G10/G27*100</f>
        <v>0.48653669125180959</v>
      </c>
      <c r="J10" s="14"/>
    </row>
    <row r="11" spans="1:10" ht="40.5" customHeight="1" thickBot="1" x14ac:dyDescent="0.25">
      <c r="A11" s="91" t="s">
        <v>5</v>
      </c>
      <c r="B11" s="92"/>
      <c r="C11" s="92">
        <v>0</v>
      </c>
      <c r="D11" s="90" t="e">
        <f t="shared" si="0"/>
        <v>#DIV/0!</v>
      </c>
      <c r="E11" s="29" t="s">
        <v>76</v>
      </c>
      <c r="F11" s="21">
        <v>100000</v>
      </c>
      <c r="G11" s="22">
        <v>23520</v>
      </c>
      <c r="H11" s="30">
        <f t="shared" si="1"/>
        <v>23.52</v>
      </c>
      <c r="I11" s="24">
        <f>G11/G27*100</f>
        <v>2.3188180064980812E-2</v>
      </c>
      <c r="J11" s="14"/>
    </row>
    <row r="12" spans="1:10" ht="22.5" customHeight="1" thickBot="1" x14ac:dyDescent="0.25">
      <c r="A12" s="93" t="s">
        <v>6</v>
      </c>
      <c r="B12" s="94">
        <v>531000</v>
      </c>
      <c r="C12" s="94">
        <v>661548.09</v>
      </c>
      <c r="D12" s="95">
        <f t="shared" si="0"/>
        <v>124.58532768361582</v>
      </c>
      <c r="E12" s="31" t="s">
        <v>32</v>
      </c>
      <c r="F12" s="62">
        <v>106312583</v>
      </c>
      <c r="G12" s="63">
        <v>52141515.299999997</v>
      </c>
      <c r="H12" s="61">
        <f t="shared" si="1"/>
        <v>49.045478746386962</v>
      </c>
      <c r="I12" s="19">
        <f>G12/G27*100</f>
        <v>51.405903300907816</v>
      </c>
      <c r="J12" s="14"/>
    </row>
    <row r="13" spans="1:10" ht="29.25" customHeight="1" thickBot="1" x14ac:dyDescent="0.25">
      <c r="A13" s="96" t="s">
        <v>58</v>
      </c>
      <c r="B13" s="97">
        <v>2760000</v>
      </c>
      <c r="C13" s="98">
        <v>1198342</v>
      </c>
      <c r="D13" s="99">
        <f t="shared" si="0"/>
        <v>43.418188405797103</v>
      </c>
      <c r="E13" s="32" t="s">
        <v>59</v>
      </c>
      <c r="F13" s="21">
        <v>200000</v>
      </c>
      <c r="G13" s="22">
        <v>0</v>
      </c>
      <c r="H13" s="33">
        <f t="shared" si="1"/>
        <v>0</v>
      </c>
      <c r="I13" s="24">
        <f>G13/G27*100</f>
        <v>0</v>
      </c>
      <c r="J13" s="14"/>
    </row>
    <row r="14" spans="1:10" ht="34.5" customHeight="1" thickBot="1" x14ac:dyDescent="0.25">
      <c r="A14" s="100" t="s">
        <v>41</v>
      </c>
      <c r="B14" s="101">
        <f>B15+B16+B17</f>
        <v>4739000</v>
      </c>
      <c r="C14" s="101">
        <f>C15+C16+C17</f>
        <v>740833.03999999992</v>
      </c>
      <c r="D14" s="83">
        <f t="shared" si="0"/>
        <v>15.632687064781598</v>
      </c>
      <c r="E14" s="34" t="s">
        <v>7</v>
      </c>
      <c r="F14" s="21">
        <v>3981630</v>
      </c>
      <c r="G14" s="22">
        <v>0</v>
      </c>
      <c r="H14" s="33">
        <f t="shared" si="1"/>
        <v>0</v>
      </c>
      <c r="I14" s="24">
        <f>G14/G27*100</f>
        <v>0</v>
      </c>
      <c r="J14" s="14"/>
    </row>
    <row r="15" spans="1:10" ht="24" customHeight="1" thickBot="1" x14ac:dyDescent="0.25">
      <c r="A15" s="93" t="s">
        <v>73</v>
      </c>
      <c r="B15" s="102">
        <v>1906000</v>
      </c>
      <c r="C15" s="102">
        <v>60680.45</v>
      </c>
      <c r="D15" s="103">
        <f t="shared" si="0"/>
        <v>3.1836542497376703</v>
      </c>
      <c r="E15" s="34" t="s">
        <v>8</v>
      </c>
      <c r="F15" s="21">
        <v>60000</v>
      </c>
      <c r="G15" s="22">
        <v>60000</v>
      </c>
      <c r="H15" s="33">
        <f t="shared" si="1"/>
        <v>100</v>
      </c>
      <c r="I15" s="24">
        <f>G15/G27*100</f>
        <v>5.9153520573930633E-2</v>
      </c>
      <c r="J15" s="14"/>
    </row>
    <row r="16" spans="1:10" ht="26.25" customHeight="1" thickBot="1" x14ac:dyDescent="0.25">
      <c r="A16" s="93" t="s">
        <v>74</v>
      </c>
      <c r="B16" s="89">
        <v>2078000</v>
      </c>
      <c r="C16" s="89">
        <v>532063.74</v>
      </c>
      <c r="D16" s="90">
        <f t="shared" si="0"/>
        <v>25.604607314725698</v>
      </c>
      <c r="E16" s="35" t="s">
        <v>35</v>
      </c>
      <c r="F16" s="21">
        <v>100450850.09999999</v>
      </c>
      <c r="G16" s="22">
        <v>52063273.640000001</v>
      </c>
      <c r="H16" s="33">
        <f t="shared" si="1"/>
        <v>51.829599837303917</v>
      </c>
      <c r="I16" s="24">
        <f>G16/G27*100</f>
        <v>51.328765473498684</v>
      </c>
      <c r="J16" s="14"/>
    </row>
    <row r="17" spans="1:12" ht="24.75" customHeight="1" thickBot="1" x14ac:dyDescent="0.25">
      <c r="A17" s="88" t="s">
        <v>56</v>
      </c>
      <c r="B17" s="104">
        <v>755000</v>
      </c>
      <c r="C17" s="104">
        <v>148088.85</v>
      </c>
      <c r="D17" s="90">
        <f t="shared" si="0"/>
        <v>19.61441721854305</v>
      </c>
      <c r="E17" s="36" t="s">
        <v>62</v>
      </c>
      <c r="F17" s="21">
        <v>1620203</v>
      </c>
      <c r="G17" s="22">
        <v>18241.66</v>
      </c>
      <c r="H17" s="33">
        <f t="shared" si="1"/>
        <v>1.1258873116516881</v>
      </c>
      <c r="I17" s="24">
        <f>G17/G27*100</f>
        <v>1.7984306835210795E-2</v>
      </c>
      <c r="J17" s="11"/>
      <c r="L17" t="s">
        <v>65</v>
      </c>
    </row>
    <row r="18" spans="1:12" ht="30" customHeight="1" thickBot="1" x14ac:dyDescent="0.25">
      <c r="A18" s="105" t="s">
        <v>11</v>
      </c>
      <c r="B18" s="106">
        <v>824200</v>
      </c>
      <c r="C18" s="106">
        <v>505882.54</v>
      </c>
      <c r="D18" s="99">
        <f t="shared" si="0"/>
        <v>61.378614413977182</v>
      </c>
      <c r="E18" s="37" t="s">
        <v>31</v>
      </c>
      <c r="F18" s="16">
        <v>26316223.379999999</v>
      </c>
      <c r="G18" s="17">
        <v>7096382.7000000002</v>
      </c>
      <c r="H18" s="61">
        <f t="shared" si="1"/>
        <v>26.965809635865767</v>
      </c>
      <c r="I18" s="19">
        <f>G18/G27*100</f>
        <v>6.9962670007489249</v>
      </c>
      <c r="J18" s="14"/>
    </row>
    <row r="19" spans="1:12" ht="33" customHeight="1" thickBot="1" x14ac:dyDescent="0.25">
      <c r="A19" s="78" t="s">
        <v>47</v>
      </c>
      <c r="B19" s="107">
        <f>B20+B21+B23+B24+B25+B26</f>
        <v>9155962.0800000001</v>
      </c>
      <c r="C19" s="107">
        <f>C20+C21+C23+C24+C25+C26</f>
        <v>3253754.75</v>
      </c>
      <c r="D19" s="108">
        <f t="shared" si="0"/>
        <v>35.537005522416933</v>
      </c>
      <c r="E19" s="15" t="s">
        <v>9</v>
      </c>
      <c r="F19" s="16">
        <v>9302112.4100000001</v>
      </c>
      <c r="G19" s="17">
        <v>0</v>
      </c>
      <c r="H19" s="61">
        <f t="shared" si="1"/>
        <v>0</v>
      </c>
      <c r="I19" s="19">
        <f>G19/G27*100</f>
        <v>0</v>
      </c>
      <c r="J19" s="14"/>
    </row>
    <row r="20" spans="1:12" ht="45.75" customHeight="1" thickBot="1" x14ac:dyDescent="0.25">
      <c r="A20" s="109" t="s">
        <v>13</v>
      </c>
      <c r="B20" s="82">
        <v>2914300</v>
      </c>
      <c r="C20" s="82">
        <v>711871.12</v>
      </c>
      <c r="D20" s="83">
        <f t="shared" si="0"/>
        <v>24.426830456713446</v>
      </c>
      <c r="E20" s="39" t="s">
        <v>10</v>
      </c>
      <c r="F20" s="16">
        <f>F21+F22+F23</f>
        <v>98502133</v>
      </c>
      <c r="G20" s="16">
        <f>G21+G22+G23</f>
        <v>24462730.050000001</v>
      </c>
      <c r="H20" s="61">
        <f t="shared" si="1"/>
        <v>24.834721142536072</v>
      </c>
      <c r="I20" s="19">
        <f>G20/G27*100</f>
        <v>24.117610088453105</v>
      </c>
      <c r="J20" s="14"/>
    </row>
    <row r="21" spans="1:12" ht="35.25" customHeight="1" thickBot="1" x14ac:dyDescent="0.25">
      <c r="A21" s="110" t="s">
        <v>14</v>
      </c>
      <c r="B21" s="82">
        <f>B22</f>
        <v>7900</v>
      </c>
      <c r="C21" s="82">
        <f>C22</f>
        <v>12936</v>
      </c>
      <c r="D21" s="83">
        <f t="shared" si="0"/>
        <v>163.74683544303798</v>
      </c>
      <c r="E21" s="38" t="s">
        <v>12</v>
      </c>
      <c r="F21" s="21">
        <v>61356433</v>
      </c>
      <c r="G21" s="22">
        <v>14471462.98</v>
      </c>
      <c r="H21" s="33">
        <f t="shared" si="1"/>
        <v>23.585893560663802</v>
      </c>
      <c r="I21" s="24">
        <f>G21/G27*100</f>
        <v>14.267299718705095</v>
      </c>
      <c r="J21" s="14"/>
    </row>
    <row r="22" spans="1:12" ht="28.5" customHeight="1" thickBot="1" x14ac:dyDescent="0.25">
      <c r="A22" s="111" t="s">
        <v>37</v>
      </c>
      <c r="B22" s="104">
        <v>7900</v>
      </c>
      <c r="C22" s="104">
        <v>12936</v>
      </c>
      <c r="D22" s="112">
        <f t="shared" si="0"/>
        <v>163.74683544303798</v>
      </c>
      <c r="E22" s="38" t="s">
        <v>44</v>
      </c>
      <c r="F22" s="21">
        <v>25722900</v>
      </c>
      <c r="G22" s="22">
        <v>6351391</v>
      </c>
      <c r="H22" s="33">
        <f t="shared" si="1"/>
        <v>24.691582208848924</v>
      </c>
      <c r="I22" s="24">
        <f>G22/G27*100</f>
        <v>6.2617856365262989</v>
      </c>
      <c r="J22" s="14"/>
    </row>
    <row r="23" spans="1:12" ht="33" customHeight="1" thickBot="1" x14ac:dyDescent="0.25">
      <c r="A23" s="113" t="s">
        <v>16</v>
      </c>
      <c r="B23" s="101">
        <v>4964500</v>
      </c>
      <c r="C23" s="101">
        <v>1335368.81</v>
      </c>
      <c r="D23" s="114">
        <f t="shared" si="0"/>
        <v>26.898354517071205</v>
      </c>
      <c r="E23" s="20" t="s">
        <v>15</v>
      </c>
      <c r="F23" s="21">
        <v>11422800</v>
      </c>
      <c r="G23" s="22">
        <v>3639876.07</v>
      </c>
      <c r="H23" s="33">
        <f t="shared" si="1"/>
        <v>31.865007441257831</v>
      </c>
      <c r="I23" s="24">
        <f>G23/G27*100</f>
        <v>3.5885247332217132</v>
      </c>
      <c r="J23" s="14"/>
    </row>
    <row r="24" spans="1:12" ht="36.75" customHeight="1" thickBot="1" x14ac:dyDescent="0.25">
      <c r="A24" s="100" t="s">
        <v>18</v>
      </c>
      <c r="B24" s="115">
        <v>186700</v>
      </c>
      <c r="C24" s="115">
        <v>199394.97</v>
      </c>
      <c r="D24" s="114">
        <f t="shared" si="0"/>
        <v>106.7996625602571</v>
      </c>
      <c r="E24" s="40" t="s">
        <v>71</v>
      </c>
      <c r="F24" s="16">
        <v>193600</v>
      </c>
      <c r="G24" s="17">
        <v>37165.589999999997</v>
      </c>
      <c r="H24" s="61">
        <f t="shared" si="1"/>
        <v>19.197102272727271</v>
      </c>
      <c r="I24" s="19">
        <f>G24/G27*100</f>
        <v>3.6641258211787847E-2</v>
      </c>
      <c r="J24" s="14"/>
    </row>
    <row r="25" spans="1:12" ht="34.5" customHeight="1" thickBot="1" x14ac:dyDescent="0.25">
      <c r="A25" s="109" t="s">
        <v>21</v>
      </c>
      <c r="B25" s="115">
        <v>108300</v>
      </c>
      <c r="C25" s="115">
        <v>167269.38</v>
      </c>
      <c r="D25" s="114">
        <f t="shared" si="0"/>
        <v>154.45002770083101</v>
      </c>
      <c r="E25" s="40" t="s">
        <v>45</v>
      </c>
      <c r="F25" s="16">
        <v>1157300</v>
      </c>
      <c r="G25" s="17">
        <v>285224.44</v>
      </c>
      <c r="H25" s="61">
        <f t="shared" si="1"/>
        <v>24.645678734986607</v>
      </c>
      <c r="I25" s="19">
        <f>G25/G27*100</f>
        <v>0.28120049632879746</v>
      </c>
      <c r="J25" s="14"/>
    </row>
    <row r="26" spans="1:12" ht="53.25" thickBot="1" x14ac:dyDescent="0.25">
      <c r="A26" s="116" t="s">
        <v>57</v>
      </c>
      <c r="B26" s="117">
        <v>974262.08</v>
      </c>
      <c r="C26" s="117">
        <v>826914.47</v>
      </c>
      <c r="D26" s="118">
        <f t="shared" si="0"/>
        <v>84.875978135164615</v>
      </c>
      <c r="E26" s="41" t="s">
        <v>63</v>
      </c>
      <c r="F26" s="16">
        <v>0</v>
      </c>
      <c r="G26" s="17">
        <v>0</v>
      </c>
      <c r="H26" s="61">
        <v>0</v>
      </c>
      <c r="I26" s="19">
        <f>G26/G27*100</f>
        <v>0</v>
      </c>
      <c r="J26" s="14"/>
    </row>
    <row r="27" spans="1:12" ht="13.5" thickBot="1" x14ac:dyDescent="0.25">
      <c r="A27" s="119" t="s">
        <v>22</v>
      </c>
      <c r="B27" s="79">
        <f>B5</f>
        <v>69321662.079999998</v>
      </c>
      <c r="C27" s="79">
        <f>C5</f>
        <v>13231349.439999999</v>
      </c>
      <c r="D27" s="80">
        <f t="shared" ref="D27:D39" si="2">C27/B27*100</f>
        <v>19.086890075905117</v>
      </c>
      <c r="E27" s="42" t="s">
        <v>17</v>
      </c>
      <c r="F27" s="43">
        <v>308984971.88999999</v>
      </c>
      <c r="G27" s="44">
        <v>101430987.40000001</v>
      </c>
      <c r="H27" s="45">
        <f t="shared" si="1"/>
        <v>32.827158803085702</v>
      </c>
      <c r="I27" s="19">
        <f>G27/G27*100</f>
        <v>100</v>
      </c>
      <c r="J27" s="14"/>
    </row>
    <row r="28" spans="1:12" ht="21.75" thickBot="1" x14ac:dyDescent="0.25">
      <c r="A28" s="120" t="s">
        <v>51</v>
      </c>
      <c r="B28" s="79">
        <f>B29+B35+B37+B38+B36</f>
        <v>232863309.81</v>
      </c>
      <c r="C28" s="79">
        <f>C29+C35+C37+C38+C36</f>
        <v>84246000.549999997</v>
      </c>
      <c r="D28" s="80">
        <f t="shared" si="2"/>
        <v>36.178305899172685</v>
      </c>
      <c r="E28" s="46" t="s">
        <v>19</v>
      </c>
      <c r="F28" s="43">
        <v>-6800000</v>
      </c>
      <c r="G28" s="44">
        <v>-3953637.41</v>
      </c>
      <c r="H28" s="45">
        <f t="shared" si="1"/>
        <v>58.141726617647059</v>
      </c>
      <c r="I28" s="19"/>
      <c r="J28" s="14"/>
    </row>
    <row r="29" spans="1:12" ht="32.25" thickBot="1" x14ac:dyDescent="0.25">
      <c r="A29" s="121" t="s">
        <v>50</v>
      </c>
      <c r="B29" s="122">
        <f>B30+B32+B33+B34</f>
        <v>232860309.81</v>
      </c>
      <c r="C29" s="122">
        <f>C30+C32+C33+C34</f>
        <v>84246000.549999997</v>
      </c>
      <c r="D29" s="123">
        <f t="shared" si="2"/>
        <v>36.178771993707151</v>
      </c>
      <c r="E29" s="31" t="s">
        <v>20</v>
      </c>
      <c r="F29" s="43">
        <v>6800000</v>
      </c>
      <c r="G29" s="43">
        <v>3953637.41</v>
      </c>
      <c r="H29" s="45">
        <f t="shared" si="1"/>
        <v>58.141726617647059</v>
      </c>
      <c r="I29" s="19"/>
      <c r="J29" s="14"/>
    </row>
    <row r="30" spans="1:12" ht="21.75" thickBot="1" x14ac:dyDescent="0.25">
      <c r="A30" s="124" t="s">
        <v>23</v>
      </c>
      <c r="B30" s="104">
        <v>44667000</v>
      </c>
      <c r="C30" s="104">
        <v>11166900</v>
      </c>
      <c r="D30" s="125">
        <f t="shared" si="2"/>
        <v>25.000335818389413</v>
      </c>
      <c r="E30" s="47" t="s">
        <v>36</v>
      </c>
      <c r="F30" s="43">
        <v>0</v>
      </c>
      <c r="G30" s="44">
        <v>0</v>
      </c>
      <c r="H30" s="45" t="e">
        <f t="shared" si="1"/>
        <v>#DIV/0!</v>
      </c>
      <c r="I30" s="19"/>
      <c r="J30" s="14"/>
    </row>
    <row r="31" spans="1:12" ht="23.25" thickBot="1" x14ac:dyDescent="0.25">
      <c r="A31" s="126" t="s">
        <v>24</v>
      </c>
      <c r="B31" s="104">
        <v>44667000</v>
      </c>
      <c r="C31" s="104">
        <v>11166900</v>
      </c>
      <c r="D31" s="127">
        <f t="shared" si="2"/>
        <v>25.000335818389413</v>
      </c>
      <c r="E31" s="48" t="s">
        <v>43</v>
      </c>
      <c r="F31" s="49">
        <v>0</v>
      </c>
      <c r="G31" s="55">
        <v>0</v>
      </c>
      <c r="H31" s="56" t="e">
        <f t="shared" si="1"/>
        <v>#DIV/0!</v>
      </c>
      <c r="I31" s="19"/>
      <c r="J31" s="14"/>
    </row>
    <row r="32" spans="1:12" ht="34.5" thickBot="1" x14ac:dyDescent="0.25">
      <c r="A32" s="126" t="s">
        <v>28</v>
      </c>
      <c r="B32" s="92">
        <v>156011969.81</v>
      </c>
      <c r="C32" s="128">
        <v>68528586.939999998</v>
      </c>
      <c r="D32" s="127">
        <f t="shared" si="2"/>
        <v>43.925211010064096</v>
      </c>
      <c r="E32" s="50" t="s">
        <v>42</v>
      </c>
      <c r="F32" s="49">
        <v>0</v>
      </c>
      <c r="G32" s="55">
        <v>0</v>
      </c>
      <c r="H32" s="56" t="e">
        <f t="shared" si="1"/>
        <v>#DIV/0!</v>
      </c>
      <c r="I32" s="19"/>
      <c r="J32" s="14"/>
    </row>
    <row r="33" spans="1:13" ht="32.25" thickBot="1" x14ac:dyDescent="0.25">
      <c r="A33" s="126" t="s">
        <v>26</v>
      </c>
      <c r="B33" s="92">
        <v>27064240</v>
      </c>
      <c r="C33" s="92">
        <v>4550513.6100000003</v>
      </c>
      <c r="D33" s="129">
        <f t="shared" si="2"/>
        <v>16.81374984111876</v>
      </c>
      <c r="E33" s="51" t="s">
        <v>68</v>
      </c>
      <c r="F33" s="43">
        <v>0</v>
      </c>
      <c r="G33" s="44">
        <v>0</v>
      </c>
      <c r="H33" s="45" t="e">
        <f t="shared" si="1"/>
        <v>#DIV/0!</v>
      </c>
      <c r="I33" s="19"/>
      <c r="J33" s="14"/>
    </row>
    <row r="34" spans="1:13" ht="34.5" thickBot="1" x14ac:dyDescent="0.25">
      <c r="A34" s="126" t="s">
        <v>46</v>
      </c>
      <c r="B34" s="89">
        <v>5117100</v>
      </c>
      <c r="C34" s="89">
        <v>0</v>
      </c>
      <c r="D34" s="129">
        <f t="shared" si="2"/>
        <v>0</v>
      </c>
      <c r="E34" s="52" t="s">
        <v>69</v>
      </c>
      <c r="F34" s="49">
        <v>0</v>
      </c>
      <c r="G34" s="55">
        <v>0</v>
      </c>
      <c r="H34" s="56" t="e">
        <f t="shared" si="1"/>
        <v>#DIV/0!</v>
      </c>
      <c r="I34" s="19"/>
      <c r="J34" s="14"/>
      <c r="M34" s="44"/>
    </row>
    <row r="35" spans="1:13" ht="34.5" thickBot="1" x14ac:dyDescent="0.25">
      <c r="A35" s="91" t="s">
        <v>67</v>
      </c>
      <c r="B35" s="130"/>
      <c r="C35" s="130"/>
      <c r="D35" s="129"/>
      <c r="E35" s="34" t="s">
        <v>70</v>
      </c>
      <c r="F35" s="49">
        <v>0</v>
      </c>
      <c r="G35" s="55">
        <v>0</v>
      </c>
      <c r="H35" s="56" t="e">
        <f t="shared" si="1"/>
        <v>#DIV/0!</v>
      </c>
      <c r="I35" s="19"/>
      <c r="J35" s="14"/>
    </row>
    <row r="36" spans="1:13" ht="23.25" thickBot="1" x14ac:dyDescent="0.25">
      <c r="A36" s="131" t="s">
        <v>55</v>
      </c>
      <c r="B36" s="130"/>
      <c r="C36" s="130"/>
      <c r="D36" s="129"/>
      <c r="E36" s="51" t="s">
        <v>64</v>
      </c>
      <c r="F36" s="44">
        <f>F37+F38</f>
        <v>6800000</v>
      </c>
      <c r="G36" s="44">
        <f>G37+G38</f>
        <v>3953637.4099999964</v>
      </c>
      <c r="H36" s="57">
        <f>G36/F36*100</f>
        <v>58.141726617647002</v>
      </c>
      <c r="I36" s="19"/>
      <c r="J36" s="14"/>
    </row>
    <row r="37" spans="1:13" ht="23.25" thickBot="1" x14ac:dyDescent="0.25">
      <c r="A37" s="132" t="s">
        <v>39</v>
      </c>
      <c r="B37" s="133">
        <v>3000</v>
      </c>
      <c r="C37" s="133">
        <v>0</v>
      </c>
      <c r="D37" s="129">
        <f t="shared" si="2"/>
        <v>0</v>
      </c>
      <c r="E37" s="52" t="s">
        <v>25</v>
      </c>
      <c r="F37" s="49">
        <v>-302184971.88999999</v>
      </c>
      <c r="G37" s="55">
        <v>-99007596.390000001</v>
      </c>
      <c r="H37" s="56">
        <f>G37/F37*100</f>
        <v>32.763904760306978</v>
      </c>
      <c r="I37" s="19"/>
      <c r="J37" s="14"/>
    </row>
    <row r="38" spans="1:13" ht="45.75" thickBot="1" x14ac:dyDescent="0.25">
      <c r="A38" s="134" t="s">
        <v>38</v>
      </c>
      <c r="B38" s="94"/>
      <c r="C38" s="94"/>
      <c r="D38" s="129" t="e">
        <f t="shared" si="2"/>
        <v>#DIV/0!</v>
      </c>
      <c r="E38" s="34" t="s">
        <v>27</v>
      </c>
      <c r="F38" s="49">
        <v>308984971.88999999</v>
      </c>
      <c r="G38" s="55">
        <v>102961233.8</v>
      </c>
      <c r="H38" s="56">
        <f>G38/F38*100</f>
        <v>33.32240826154311</v>
      </c>
      <c r="I38" s="19"/>
      <c r="J38" s="14"/>
    </row>
    <row r="39" spans="1:13" ht="13.5" thickBot="1" x14ac:dyDescent="0.25">
      <c r="A39" s="78" t="s">
        <v>52</v>
      </c>
      <c r="B39" s="135">
        <f>B28+B27</f>
        <v>302184971.88999999</v>
      </c>
      <c r="C39" s="135">
        <f>C28+C27</f>
        <v>97477349.989999995</v>
      </c>
      <c r="D39" s="136">
        <f t="shared" si="2"/>
        <v>32.257510815423096</v>
      </c>
      <c r="E39" s="53" t="s">
        <v>29</v>
      </c>
      <c r="F39" s="54">
        <f>F27</f>
        <v>308984971.88999999</v>
      </c>
      <c r="G39" s="58">
        <f>G27</f>
        <v>101430987.40000001</v>
      </c>
      <c r="H39" s="59">
        <f>G39/F39*100</f>
        <v>32.827158803085702</v>
      </c>
      <c r="I39" s="60"/>
      <c r="J39" s="14"/>
    </row>
    <row r="40" spans="1:13" x14ac:dyDescent="0.2">
      <c r="B40" s="5"/>
      <c r="C40" s="5"/>
      <c r="D40" s="5"/>
      <c r="E40" s="5"/>
      <c r="F40" s="5"/>
      <c r="G40" s="5"/>
    </row>
    <row r="41" spans="1:13" x14ac:dyDescent="0.2">
      <c r="B41" s="8"/>
      <c r="C41" s="8"/>
      <c r="D41" s="5"/>
      <c r="E41" s="5"/>
      <c r="F41" s="5"/>
      <c r="G41" s="5"/>
    </row>
    <row r="42" spans="1:13" x14ac:dyDescent="0.2">
      <c r="B42" s="5"/>
      <c r="C42" s="5"/>
      <c r="D42" s="5"/>
      <c r="E42" s="5"/>
      <c r="F42" s="5"/>
      <c r="G42" s="5"/>
    </row>
    <row r="43" spans="1:13" x14ac:dyDescent="0.2">
      <c r="B43" s="8" t="s">
        <v>65</v>
      </c>
      <c r="C43" s="8"/>
      <c r="D43" s="5"/>
      <c r="E43" s="5"/>
      <c r="F43" s="5"/>
      <c r="G43" s="5"/>
    </row>
    <row r="44" spans="1:13" x14ac:dyDescent="0.2">
      <c r="B44" s="5"/>
      <c r="C44" s="5"/>
      <c r="D44" s="5"/>
      <c r="E44" s="5"/>
      <c r="F44" s="5"/>
      <c r="G44" s="5"/>
    </row>
    <row r="45" spans="1:13" x14ac:dyDescent="0.2">
      <c r="B45" s="8"/>
      <c r="C45" s="8"/>
      <c r="D45" s="5"/>
      <c r="E45" s="5"/>
      <c r="F45" s="5"/>
      <c r="G45" s="5"/>
    </row>
    <row r="46" spans="1:13" x14ac:dyDescent="0.2">
      <c r="B46" s="5" t="s">
        <v>65</v>
      </c>
      <c r="C46" s="5"/>
      <c r="D46" s="5"/>
      <c r="E46" s="5"/>
      <c r="F46" s="5"/>
      <c r="G46" s="5"/>
    </row>
    <row r="47" spans="1:13" x14ac:dyDescent="0.2">
      <c r="B47" s="8"/>
      <c r="C47" s="8"/>
      <c r="D47" s="5"/>
      <c r="E47" s="5"/>
      <c r="F47" s="5"/>
      <c r="G47" s="5"/>
    </row>
    <row r="48" spans="1:13" x14ac:dyDescent="0.2">
      <c r="B48" s="5"/>
      <c r="C48" s="5"/>
      <c r="D48" s="5"/>
      <c r="E48" s="5"/>
      <c r="F48" s="5"/>
      <c r="G48" s="5"/>
    </row>
    <row r="49" spans="2:7" x14ac:dyDescent="0.2">
      <c r="B49" s="5"/>
      <c r="C49" s="5"/>
      <c r="D49" s="5"/>
      <c r="E49" s="5"/>
      <c r="F49" s="5"/>
      <c r="G49" s="5"/>
    </row>
    <row r="50" spans="2:7" x14ac:dyDescent="0.2">
      <c r="B50" s="5"/>
      <c r="C50" s="5"/>
      <c r="D50" s="5"/>
      <c r="E50" s="5"/>
      <c r="F50" s="5"/>
      <c r="G50" s="5"/>
    </row>
    <row r="51" spans="2:7" x14ac:dyDescent="0.2">
      <c r="B51" s="5"/>
      <c r="C51" s="5"/>
      <c r="D51" s="5"/>
      <c r="E51" s="5"/>
      <c r="F51" s="5"/>
      <c r="G51" s="5"/>
    </row>
    <row r="52" spans="2:7" x14ac:dyDescent="0.2">
      <c r="B52" s="5"/>
      <c r="C52" s="5"/>
      <c r="D52" s="5"/>
      <c r="E52" s="5"/>
      <c r="F52" s="5"/>
      <c r="G52" s="5"/>
    </row>
    <row r="53" spans="2:7" x14ac:dyDescent="0.2">
      <c r="B53" s="5"/>
      <c r="C53" s="5"/>
      <c r="D53" s="5"/>
      <c r="E53" s="5"/>
      <c r="F53" s="5"/>
      <c r="G53" s="5"/>
    </row>
    <row r="54" spans="2:7" x14ac:dyDescent="0.2">
      <c r="B54" s="5"/>
      <c r="C54" s="5"/>
      <c r="D54" s="5"/>
      <c r="E54" s="5"/>
      <c r="F54" s="5"/>
      <c r="G54" s="5"/>
    </row>
    <row r="55" spans="2:7" x14ac:dyDescent="0.2">
      <c r="B55" s="5"/>
      <c r="C55" s="5"/>
      <c r="D55" s="5"/>
      <c r="E55" s="5"/>
      <c r="F55" s="5"/>
      <c r="G55" s="5"/>
    </row>
    <row r="56" spans="2:7" x14ac:dyDescent="0.2">
      <c r="B56" s="5"/>
      <c r="C56" s="5"/>
      <c r="D56" s="5"/>
      <c r="E56" s="5"/>
      <c r="F56" s="5"/>
      <c r="G56" s="5"/>
    </row>
    <row r="57" spans="2:7" x14ac:dyDescent="0.2">
      <c r="B57" s="5"/>
      <c r="C57" s="5"/>
      <c r="D57" s="5"/>
      <c r="E57" s="5"/>
      <c r="F57" s="5"/>
      <c r="G57" s="5"/>
    </row>
    <row r="58" spans="2:7" x14ac:dyDescent="0.2">
      <c r="B58" s="5"/>
      <c r="C58" s="5"/>
      <c r="D58" s="5"/>
      <c r="E58" s="5"/>
      <c r="F58" s="5"/>
      <c r="G58" s="5"/>
    </row>
    <row r="59" spans="2:7" x14ac:dyDescent="0.2">
      <c r="B59" s="5"/>
      <c r="C59" s="5"/>
      <c r="D59" s="5"/>
      <c r="E59" s="5"/>
      <c r="F59" s="5"/>
      <c r="G59" s="5"/>
    </row>
    <row r="60" spans="2:7" x14ac:dyDescent="0.2">
      <c r="B60" s="5"/>
      <c r="C60" s="5"/>
      <c r="D60" s="5"/>
      <c r="E60" s="5"/>
      <c r="F60" s="5"/>
      <c r="G60" s="5"/>
    </row>
    <row r="61" spans="2:7" x14ac:dyDescent="0.2">
      <c r="B61" s="5"/>
      <c r="C61" s="5"/>
      <c r="D61" s="5"/>
      <c r="E61" s="5"/>
      <c r="F61" s="5"/>
      <c r="G61" s="5"/>
    </row>
    <row r="62" spans="2:7" x14ac:dyDescent="0.2">
      <c r="B62" s="5"/>
      <c r="C62" s="5"/>
      <c r="D62" s="5"/>
      <c r="E62" s="5"/>
      <c r="F62" s="5"/>
      <c r="G62" s="5"/>
    </row>
  </sheetData>
  <mergeCells count="7">
    <mergeCell ref="H7:H8"/>
    <mergeCell ref="I7:I8"/>
    <mergeCell ref="A1:G1"/>
    <mergeCell ref="A2:G2"/>
    <mergeCell ref="E7:E8"/>
    <mergeCell ref="F7:F8"/>
    <mergeCell ref="G7:G8"/>
  </mergeCells>
  <phoneticPr fontId="21" type="noConversion"/>
  <pageMargins left="0.39370078740157483" right="0.39370078740157483" top="0.39370078740157483" bottom="0.39370078740157483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Fin_svecha</dc:creator>
  <cp:lastModifiedBy>kazna</cp:lastModifiedBy>
  <cp:lastPrinted>2023-04-18T06:36:58Z</cp:lastPrinted>
  <dcterms:created xsi:type="dcterms:W3CDTF">2013-10-14T10:44:11Z</dcterms:created>
  <dcterms:modified xsi:type="dcterms:W3CDTF">2025-04-14T12:14:49Z</dcterms:modified>
</cp:coreProperties>
</file>