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30" windowWidth="12120" windowHeight="9120"/>
  </bookViews>
  <sheets>
    <sheet name="Лист1" sheetId="1" r:id="rId1"/>
    <sheet name="Лист2" sheetId="2" r:id="rId2"/>
    <sheet name="Лист3" sheetId="3" r:id="rId3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Лист1!$A$1:$G$147</definedName>
  </definedNames>
  <calcPr calcId="162913"/>
</workbook>
</file>

<file path=xl/calcChain.xml><?xml version="1.0" encoding="utf-8"?>
<calcChain xmlns="http://schemas.openxmlformats.org/spreadsheetml/2006/main">
  <c r="G144" i="1"/>
  <c r="G76"/>
  <c r="E82"/>
  <c r="G92"/>
  <c r="F75"/>
  <c r="G75"/>
  <c r="G16"/>
  <c r="G17"/>
  <c r="E123"/>
  <c r="G132"/>
  <c r="F131"/>
  <c r="F130"/>
  <c r="F129"/>
  <c r="E134"/>
  <c r="E131"/>
  <c r="E86"/>
  <c r="E84"/>
  <c r="F141"/>
  <c r="F140"/>
  <c r="F56"/>
  <c r="F55"/>
  <c r="G55"/>
  <c r="E71"/>
  <c r="F40"/>
  <c r="E40"/>
  <c r="G44"/>
  <c r="E23"/>
  <c r="G38"/>
  <c r="E78"/>
  <c r="F94"/>
  <c r="F113"/>
  <c r="F112"/>
  <c r="F19"/>
  <c r="F50"/>
  <c r="G52"/>
  <c r="E50"/>
  <c r="E19"/>
  <c r="E113"/>
  <c r="G22"/>
  <c r="G20"/>
  <c r="G115"/>
  <c r="E69"/>
  <c r="E67"/>
  <c r="G39"/>
  <c r="F37"/>
  <c r="G11"/>
  <c r="G13"/>
  <c r="G15"/>
  <c r="G18"/>
  <c r="G21"/>
  <c r="G24"/>
  <c r="G26"/>
  <c r="G28"/>
  <c r="G29"/>
  <c r="G33"/>
  <c r="G35"/>
  <c r="G36"/>
  <c r="G41"/>
  <c r="G57"/>
  <c r="G59"/>
  <c r="G62"/>
  <c r="G63"/>
  <c r="G64"/>
  <c r="G66"/>
  <c r="G91"/>
  <c r="G95"/>
  <c r="G96"/>
  <c r="G97"/>
  <c r="G99"/>
  <c r="G101"/>
  <c r="G105"/>
  <c r="G111"/>
  <c r="G114"/>
  <c r="G128"/>
  <c r="G142"/>
  <c r="E141"/>
  <c r="E140"/>
  <c r="E137"/>
  <c r="E136"/>
  <c r="F127"/>
  <c r="F126"/>
  <c r="E127"/>
  <c r="E126"/>
  <c r="E121"/>
  <c r="E119"/>
  <c r="F110"/>
  <c r="E110"/>
  <c r="G110"/>
  <c r="E108"/>
  <c r="E106"/>
  <c r="F104"/>
  <c r="G104"/>
  <c r="E104"/>
  <c r="E102"/>
  <c r="F100"/>
  <c r="E100"/>
  <c r="F98"/>
  <c r="G98"/>
  <c r="E98"/>
  <c r="E94"/>
  <c r="F89"/>
  <c r="F88"/>
  <c r="E89"/>
  <c r="G89"/>
  <c r="E80"/>
  <c r="E75"/>
  <c r="E73"/>
  <c r="F65"/>
  <c r="E65"/>
  <c r="F63"/>
  <c r="E63"/>
  <c r="F61"/>
  <c r="G61"/>
  <c r="E61"/>
  <c r="F58"/>
  <c r="E58"/>
  <c r="G58"/>
  <c r="E56"/>
  <c r="E55"/>
  <c r="E37"/>
  <c r="F34"/>
  <c r="E34"/>
  <c r="G34"/>
  <c r="F32"/>
  <c r="E32"/>
  <c r="G32"/>
  <c r="F27"/>
  <c r="E27"/>
  <c r="F25"/>
  <c r="G25"/>
  <c r="E25"/>
  <c r="F23"/>
  <c r="G23"/>
  <c r="F14"/>
  <c r="E14"/>
  <c r="F12"/>
  <c r="E12"/>
  <c r="G12"/>
  <c r="F10"/>
  <c r="E10"/>
  <c r="G10"/>
  <c r="G140"/>
  <c r="G141"/>
  <c r="G126"/>
  <c r="E116"/>
  <c r="G127"/>
  <c r="G56"/>
  <c r="G113"/>
  <c r="G100"/>
  <c r="F93"/>
  <c r="G50"/>
  <c r="G40"/>
  <c r="G37"/>
  <c r="G27"/>
  <c r="G19"/>
  <c r="G14"/>
  <c r="F9"/>
  <c r="E130"/>
  <c r="G130"/>
  <c r="G131"/>
  <c r="E112"/>
  <c r="G112"/>
  <c r="E93"/>
  <c r="G94"/>
  <c r="E88"/>
  <c r="G88"/>
  <c r="E60"/>
  <c r="F60"/>
  <c r="G65"/>
  <c r="E9"/>
  <c r="F54"/>
  <c r="F53"/>
  <c r="F144"/>
  <c r="G93"/>
  <c r="G60"/>
  <c r="E129"/>
  <c r="G129"/>
  <c r="E54"/>
  <c r="G9"/>
  <c r="G54"/>
  <c r="E53"/>
  <c r="G53"/>
  <c r="E144"/>
</calcChain>
</file>

<file path=xl/sharedStrings.xml><?xml version="1.0" encoding="utf-8"?>
<sst xmlns="http://schemas.openxmlformats.org/spreadsheetml/2006/main" count="317" uniqueCount="287">
  <si>
    <t>АДМ
Код</t>
  </si>
  <si>
    <t>БКД
Код</t>
  </si>
  <si>
    <t>БКД
Описание</t>
  </si>
  <si>
    <t>ПГ
Код</t>
  </si>
  <si>
    <t>ЭКД
Код</t>
  </si>
  <si>
    <t>Формула
Код БК</t>
  </si>
  <si>
    <t>000</t>
  </si>
  <si>
    <t>1000000000</t>
  </si>
  <si>
    <t>182</t>
  </si>
  <si>
    <t>1050000000</t>
  </si>
  <si>
    <t>НАЛОГИ НА СОВОКУПНЫЙ ДОХОД</t>
  </si>
  <si>
    <t>Единый налог на вмененный доход для отдельных видов деятельности</t>
  </si>
  <si>
    <t>1060000000</t>
  </si>
  <si>
    <t>НАЛОГИ НА ИМУЩЕСТВО</t>
  </si>
  <si>
    <t>1080000000</t>
  </si>
  <si>
    <t>1080300001</t>
  </si>
  <si>
    <t>Государственная пошлина по делам, рассматриваемым в судах общей юрисдикции, мировыми судьями</t>
  </si>
  <si>
    <t>1110000000</t>
  </si>
  <si>
    <t>ДОХОДЫ ОТ ИСПОЛЬЗОВАНИЯ ИМУЩЕСТВА, НАХОДЯЩЕГОСЯ В ГОСУДАРСТВЕННОЙ И МУНИЦИПАЛЬНОЙ СОБСТВЕННОСТИ</t>
  </si>
  <si>
    <t>1110500000</t>
  </si>
  <si>
    <t>1120000000</t>
  </si>
  <si>
    <t>ПЛАТЕЖИ ПРИ ПОЛЬЗОВАНИИ ПРИРОДНЫМИ РЕСУРСАМИ</t>
  </si>
  <si>
    <t>1120100001</t>
  </si>
  <si>
    <t>Плата за негативное воздействие на окружающую среду</t>
  </si>
  <si>
    <t>498</t>
  </si>
  <si>
    <t>1050200002</t>
  </si>
  <si>
    <t>1010200001</t>
  </si>
  <si>
    <t>Налог на доходы физических лиц</t>
  </si>
  <si>
    <t>1050300001</t>
  </si>
  <si>
    <t>Единый сельскохозяйственный налог</t>
  </si>
  <si>
    <t>1060200002</t>
  </si>
  <si>
    <t>Налог на имущество организаций</t>
  </si>
  <si>
    <t>1160000000</t>
  </si>
  <si>
    <t>ШТРАФЫ, САНКЦИИ, ВОЗМЕЩЕНИЕ УЩЕРБА</t>
  </si>
  <si>
    <t>8700000000</t>
  </si>
  <si>
    <t>2000000000</t>
  </si>
  <si>
    <t>БЕЗВОЗМЕЗДНЫЕ ПОСТУПЛЕНИЯ</t>
  </si>
  <si>
    <t>2020000000</t>
  </si>
  <si>
    <t>2020101000</t>
  </si>
  <si>
    <t>2020200000</t>
  </si>
  <si>
    <t>2020400000</t>
  </si>
  <si>
    <t>АДМ Код</t>
  </si>
  <si>
    <t>БКД Код</t>
  </si>
  <si>
    <t>Вариант=Б2007 МР;
Табл=Доходы (по нормативам);
МО=28;
Уровень бюджета=031;</t>
  </si>
  <si>
    <t>ВСЕГО ДОХОДОВ</t>
  </si>
  <si>
    <t>Код бюджетной классификации</t>
  </si>
  <si>
    <t>000 1 00 00000 00 0000 000</t>
  </si>
  <si>
    <t>000 1 01 02000 01 0000 110</t>
  </si>
  <si>
    <t>000 1 05 00000 00 0000 000</t>
  </si>
  <si>
    <t>000 1 06 00000 00 0000 000</t>
  </si>
  <si>
    <t>000 1 06 02000 02 0000 110</t>
  </si>
  <si>
    <t>000 1 08 00000 00 0000 000</t>
  </si>
  <si>
    <t>000 1 08 03000 01 0000 110</t>
  </si>
  <si>
    <t>000 1 11 00000 00 0000 000</t>
  </si>
  <si>
    <t>000 1 11 05000 00 0000 120</t>
  </si>
  <si>
    <t>000 1 12 00000 00 0000 000</t>
  </si>
  <si>
    <t>000 1 16 00000 00 0000 000</t>
  </si>
  <si>
    <t>000 2 00 00000 00 0000 000</t>
  </si>
  <si>
    <t>000 2 02 00000 00 0000 000</t>
  </si>
  <si>
    <t>Дотации на выравнивание  бюджетной обеспеченности</t>
  </si>
  <si>
    <t>Прочие субсидии</t>
  </si>
  <si>
    <t>000 1 12 01000 01 0000 120</t>
  </si>
  <si>
    <t>000 1 01 00000 00 0000000</t>
  </si>
  <si>
    <t>НАЛОГИ НА ПРИБЫЛЬ, ДОХОДЫ</t>
  </si>
  <si>
    <t>ГОСУДАРСТВЕННАЯ ПОШЛИНА</t>
  </si>
  <si>
    <t>Наименование налога (сбора)</t>
  </si>
  <si>
    <t>000 1 13 00000 00 0000 000</t>
  </si>
  <si>
    <t>НАЛОГОВЫЕ И НЕНАЛОГОВЫЕ ДОХОДЫ</t>
  </si>
  <si>
    <t>Субвенции местным бюджетам  на выполнение передаваемых полномочий субъектов Российской Федерации</t>
  </si>
  <si>
    <t>000 1 14 00000 00 0000 000</t>
  </si>
  <si>
    <t>ДОХОДЫ ОТ ПРОДАЖИ МАТЕРИАЛЬНЫХ И НЕМАТЕРИАЛЬНЫХ АКТИВОВ</t>
  </si>
  <si>
    <t xml:space="preserve">Налог, взимаемый в связи с применением упрощенной системы налогообложения </t>
  </si>
  <si>
    <t>000 1 05 01000 00 0000 110</t>
  </si>
  <si>
    <t>Иные межбюджетные трансферты</t>
  </si>
  <si>
    <t>000 1 11 09000 00 0000 120</t>
  </si>
  <si>
    <t>000 1 14 06000 00 0000 430</t>
  </si>
  <si>
    <t>000 1 14 02000 00 0000 000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</si>
  <si>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 , в том числе казенных)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</si>
  <si>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</si>
  <si>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000 1 05 02000 02 0000 110</t>
  </si>
  <si>
    <t>000 1 05 03000 01 0000 110</t>
  </si>
  <si>
    <t>000 1 13 01000 00 0000 130</t>
  </si>
  <si>
    <t>Доходы от оказания платных услуг (работ)</t>
  </si>
  <si>
    <t>000 2 02 02051 00 0000 151</t>
  </si>
  <si>
    <t>Субсидии бюджетам на реализацию федеральных целевых программ</t>
  </si>
  <si>
    <t>936 2 02 02051 05 0000 151</t>
  </si>
  <si>
    <t>Субсидии бюджетам муниципальных районов на реализацию федеральных целевых программ</t>
  </si>
  <si>
    <t>000 1 11 03000 00 0000 120</t>
  </si>
  <si>
    <t>Проценты, полученные от предоставления бюджетных кредитов внутри страны</t>
  </si>
  <si>
    <t>000 1 05 04000 02 0000 110</t>
  </si>
  <si>
    <t xml:space="preserve">Налог, взимаемый в связи с применением патентной системы налогообложения </t>
  </si>
  <si>
    <t>БЕЗВОЗМЕЗДНЫЕ ПОСТУПЛЕНИЯ ОТ ДРУГИХ БЮДЖЕТОВ БЮДЖЕТНОЙ СИСТЕМЫ РФ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</si>
  <si>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</si>
  <si>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</si>
  <si>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000 1 03 00000 00 0000 000</t>
  </si>
  <si>
    <t>НАЛОГИ НА ТОВАРЫ (РАБОТЫ, УСЛУГИ), РЕАЛИЗУЕМЫЕ НА ТЕРРИТОРИИ РОССИЙСКОЙ ФЕДЕРАЦИИ</t>
  </si>
  <si>
    <t>Субсидии бюджетам бюджетной системы Российской Федерации (межбюджетные субсидии)</t>
  </si>
  <si>
    <t>000 1 11 07000 00 0000 120</t>
  </si>
  <si>
    <t>Платежи от государственных и муниципальных унитарных предприятий</t>
  </si>
  <si>
    <t>000 2 02 02008 00 0000 151</t>
  </si>
  <si>
    <t xml:space="preserve">Субсидии бюджетам на обеспечение жильем молодых семей </t>
  </si>
  <si>
    <t>936 2 02 02008 05 0000 151</t>
  </si>
  <si>
    <t>Субсидии бюджетам муниципальных районов на обеспечение жильем молодых семей</t>
  </si>
  <si>
    <t>Прочие субвенции</t>
  </si>
  <si>
    <t xml:space="preserve">Доходы от продажи земельных участков, находящихся в  государственной и муниципальной собственности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</si>
  <si>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</si>
  <si>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 населенных пунктов</t>
  </si>
  <si>
    <t>000 2 03 00000 00 0000 000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</si>
  <si>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</si>
  <si>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муниципальных районов</t>
  </si>
  <si>
    <t>Предоставление  государственными (муниципальными) организациями грантов для получателей средств бюджетов муниципальных районов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</si>
  <si>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</si>
  <si>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</si>
  <si>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000 2 07 00000 00 0000 000</t>
  </si>
  <si>
    <t>ПРОЧИЕ БЕЗВОЗМЕЗДНЫЕ ПОСТУПЛЕНИЯ</t>
  </si>
  <si>
    <t>Прочие безвозмездные поступления в бюджеты муниципальных районов</t>
  </si>
  <si>
    <t xml:space="preserve">Субвенции бюджетам бюджетной системы  Российской Федерации 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</si>
  <si>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</si>
  <si>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</si>
  <si>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</si>
  <si>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</si>
  <si>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 xml:space="preserve">Межбюджетные трансферты, передаваемые бюджетам муниципальных районов на комплектование книжных фондов библиотек муниципальных образований </t>
  </si>
  <si>
    <t>936 2 07 05030 05 0000 180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</si>
  <si>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</si>
  <si>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000 1 09 00000 00 0000 000</t>
  </si>
  <si>
    <t>ЗАДОЛЖЕННОСТЬ И ПЕРЕРАСЧЕТЫ ПО ОТМЕНЕННЫМ НАЛОГАМ, СБОРАМ И ИНЫМ ОБЯЗАТЕЛЬНЫМ ПЛАТЕЖАМ</t>
  </si>
  <si>
    <t>000 1 09 06000 02 0000 110</t>
  </si>
  <si>
    <t>Прочие налоги и сборы (по отмененным налогам и сборам субъектов Российской Федерации)</t>
  </si>
  <si>
    <t>000 1 13 02000 00 0000 130</t>
  </si>
  <si>
    <t>Доходы от компенсации затрат государства</t>
  </si>
  <si>
    <t>000 2 04 00000 00 0000 000</t>
  </si>
  <si>
    <t>БЕЗВОЗМЕЗДНЫЕ ПОСТУПЛЕНИЯ ОТ НЕГОСУДАРСТВЕННЫХ ОРГАНИЗАЦИЙ</t>
  </si>
  <si>
    <t>Субсидии бюджетам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</si>
  <si>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</si>
  <si>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Субсидия бюджетам на поддержку отрасли культуры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</si>
  <si>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</si>
  <si>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</si>
  <si>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</si>
  <si>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000 2 02 20000 00 0000 150</t>
  </si>
  <si>
    <t>000 2 02 20216 00 0000 150</t>
  </si>
  <si>
    <t>000 2 02 25497 00 0000 150</t>
  </si>
  <si>
    <t>000 2 02 25519 00 0000 150</t>
  </si>
  <si>
    <t>000 2 02 29999 00 0000 150</t>
  </si>
  <si>
    <t>000  2 02 30000 00 0000 150</t>
  </si>
  <si>
    <t>000 2 02 30024 00 0000 150</t>
  </si>
  <si>
    <t>000 2 02 30027 00 0000 150</t>
  </si>
  <si>
    <t>000 2 02 30029 00 0000 150</t>
  </si>
  <si>
    <t>000 2 02 35082 00 0000 150</t>
  </si>
  <si>
    <t>000 2 02 35118 00 0000 150</t>
  </si>
  <si>
    <t>000 2 02 35120 00 0000 150</t>
  </si>
  <si>
    <t>000 2 02 39999 00 0000 150</t>
  </si>
  <si>
    <t>000 2 02 40000 00 0000 150</t>
  </si>
  <si>
    <t>000 2 02 45144 00 0000 150</t>
  </si>
  <si>
    <t>936 2 02 45144 05 0000 150</t>
  </si>
  <si>
    <t>000 2 03 05000 05 0000 150</t>
  </si>
  <si>
    <t>936 2 03 05010 05 0000 150</t>
  </si>
  <si>
    <t>000 2 02 15002 00 0000 150</t>
  </si>
  <si>
    <t>912 2 02 15002 05 0000 150</t>
  </si>
  <si>
    <t>000 2 02 25467 00 0000 150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</si>
  <si>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</si>
  <si>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муниципальных районов на возмещение части затрат на уплату процентов по инвестиционным кредитам (займам) в агропромышленном комплексе</t>
  </si>
  <si>
    <t>000 2 02 45433 00 0000 150</t>
  </si>
  <si>
    <t>936 2 02 45433 05 0000 150</t>
  </si>
  <si>
    <t>000 2 02 49999 00 0000 150</t>
  </si>
  <si>
    <t xml:space="preserve">Прочие межбюджетные трансферты, передаваемые бюджетам  </t>
  </si>
  <si>
    <t xml:space="preserve">  </t>
  </si>
  <si>
    <t>Прогнозируемый объем доходов (тыс. рублей)</t>
  </si>
  <si>
    <t>Кассовое исполнение (тыс.руб.)</t>
  </si>
  <si>
    <t>% исполнения</t>
  </si>
  <si>
    <t>Приложение 1</t>
  </si>
  <si>
    <t>к отчету</t>
  </si>
  <si>
    <t>ОБЪЕМ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</si>
  <si>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</si>
  <si>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</si>
  <si>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</si>
  <si>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</si>
  <si>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 xml:space="preserve"> 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</si>
  <si>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</si>
  <si>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</si>
  <si>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000 116 10000  00 0000 140</t>
  </si>
  <si>
    <t>000 116 11000  01 0000 140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</si>
  <si>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</si>
  <si>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</si>
  <si>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</si>
  <si>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</si>
  <si>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000 2 02 35469 00 0000 150</t>
  </si>
  <si>
    <t>Субвенции бюджетам на проведение Всероссийской переписи населения 2020 года</t>
  </si>
  <si>
    <t>000 1 06 01000 00 0000 110</t>
  </si>
  <si>
    <t>Налог на имущество физических лиц</t>
  </si>
  <si>
    <t>000 1 06 06000 00 0000 110</t>
  </si>
  <si>
    <t>Земельный налог</t>
  </si>
  <si>
    <t>912 2 02 15001 14 0000 150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</si>
  <si>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</si>
  <si>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936 2 02 20216 14 0000 150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</si>
  <si>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</si>
  <si>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</si>
  <si>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</si>
  <si>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936 2 02 25467 14 0000 150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</si>
  <si>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</si>
  <si>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936 2 02 25497 14 0000 150</t>
  </si>
  <si>
    <t>Субсидии бюджетам муниципальных округов на реализацию мероприятий по обеспечению жильем молодых семей</t>
  </si>
  <si>
    <t>936 2 02 25519 14 0000 150</t>
  </si>
  <si>
    <t>Субсидии бюджетам муниципальных округов на поддержку отрасли культуры</t>
  </si>
  <si>
    <t>912 2 02 29999 14 0000 150</t>
  </si>
  <si>
    <t>Прочие субсидии бюджетам муниципальных округов</t>
  </si>
  <si>
    <t>936 2 02 29999 14 0000 150</t>
  </si>
  <si>
    <t>000 2 02 02999 14 0000 150</t>
  </si>
  <si>
    <t>Субвенции бюджетам муниципальных округов на выполнение передаваемых полномочий субъектов Российской Федерации</t>
  </si>
  <si>
    <t>912 2 02 30024 14 0000 150</t>
  </si>
  <si>
    <t>936 2 02 30024 14 0000 150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</si>
  <si>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</si>
  <si>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936 2 02 35082 14 0000 150</t>
  </si>
  <si>
    <t>936 2 02 35120 14 0000 150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</si>
  <si>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</si>
  <si>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936 2 02 35118 14 0000 150</t>
  </si>
  <si>
    <t>936 2 02 35469 14 0000 150</t>
  </si>
  <si>
    <t>Субвенции бюджетам муниципальных округов на проведение Всероссийской переписи населения 2020 года</t>
  </si>
  <si>
    <t>Прочие субвенции бюджетам муниципальных округов</t>
  </si>
  <si>
    <t>936 2 02 39999 14 0000 150</t>
  </si>
  <si>
    <t>000 2 02 39999 14 0000 150</t>
  </si>
  <si>
    <t>Прочие межбюджетные трансферты, передаваемые бюджетам муниципальных округов</t>
  </si>
  <si>
    <t>000 2 07 04000 14 0000 150</t>
  </si>
  <si>
    <t>Прочие безвозмездные поступления в бюджеты муниципальных округов</t>
  </si>
  <si>
    <t>936 2 07 04020 14 0000 150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</si>
  <si>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</si>
  <si>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000 1 17 15000 00 0000 150</t>
  </si>
  <si>
    <t>Инициативные платежи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</si>
  <si>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</si>
  <si>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936 2 02 20299 14 0000 150</t>
  </si>
  <si>
    <t>936 2 02 20302 14 0000 150</t>
  </si>
  <si>
    <t>000 2 02 25511 00 0000 150</t>
  </si>
  <si>
    <t>Субсидии бюджетам на проведение комплексных кадастровых работ</t>
  </si>
  <si>
    <t>936 2 02 25511 14 0000 150</t>
  </si>
  <si>
    <t>Субсидии бюджетам муниципальных округов на проведение комплексных кадастровых работ</t>
  </si>
  <si>
    <t>905 2 02 30024 14 0000 150</t>
  </si>
  <si>
    <t>905 2 02 30027 14 0000 150</t>
  </si>
  <si>
    <t>905 2 02 30029 14 0000 150</t>
  </si>
  <si>
    <t>905 2 02 39999 14 0000 150</t>
  </si>
  <si>
    <t>936 2 02 49999 14 0000 150</t>
  </si>
  <si>
    <t>000 1 16 01330 00 0000 140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</si>
  <si>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</si>
  <si>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</si>
  <si>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</si>
  <si>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905 2 02 29999 14 0000 150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</si>
  <si>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</si>
  <si>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</si>
  <si>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000 2 19 00000 14 0000 150</t>
  </si>
  <si>
    <t>905 2 19 60010 14 0000 150</t>
  </si>
  <si>
    <t>000 2 02 25299 00 0000 150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</si>
  <si>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</si>
  <si>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936 2 02 25299 14 0000 150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</si>
  <si>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</si>
  <si>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</si>
  <si>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</si>
  <si>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936 2 19 60010 14 0000 150</t>
  </si>
  <si>
    <t>905 2 02 25497 14 0000 150</t>
  </si>
  <si>
    <t>000 2 02 25599 00 0000 150</t>
  </si>
  <si>
    <t>936 2 02 25599 14 0000 150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</si>
  <si>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</si>
  <si>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</si>
  <si>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000 2 02 27576 00 0000 150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</si>
  <si>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</si>
  <si>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936 2 02 27576 14 0000 150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</si>
  <si>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</si>
  <si>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905 2 02 49999 14 0000 150</t>
  </si>
  <si>
    <t>000 2 04 04000 14 0000 150</t>
  </si>
  <si>
    <t>Безвозмездные поступления от негосударственных организаций в бюджеты муниципальных округов</t>
  </si>
  <si>
    <t>000 2 04 04020 14 0000 150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</si>
  <si>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</si>
  <si>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905 2 04 04020 14 0000 150</t>
  </si>
  <si>
    <t>936 2 04 04020 14 0000 150</t>
  </si>
  <si>
    <t>000 2 04 04099 14 0000 150</t>
  </si>
  <si>
    <t>Прочие безвозмездные поступления от негосударственных организаций в бюджеты муниципальных округов</t>
  </si>
  <si>
    <t>936 2 04 04099 14 0000 150</t>
  </si>
  <si>
    <t>Платежи в целях возмещения причиненного ущерба (убытков)</t>
  </si>
  <si>
    <t xml:space="preserve">Платежи, уплачиваемые в целях возмещения вреда 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</si>
  <si>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</si>
  <si>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</si>
  <si>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</si>
  <si>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</si>
  <si>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поступления  доходов    бюджета  муниципального округа  за  1   квартал   2025  года</t>
  </si>
  <si>
    <t>Субсидии бюджетам на реализацию программ формирования современной городской среды</t>
  </si>
  <si>
    <t>Субсидии бюджетам муниципальных округов на реализацию программ формирования современной городской среды</t>
  </si>
  <si>
    <t>000 2 02 25555 00 0000 150</t>
  </si>
  <si>
    <t>936 2 02 25555 14 0000 150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</si>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</sst>
</file>

<file path=xl/styles.xml><?xml version="1.0" encoding="utf-8"?>
<styleSheet xmlns="http://schemas.openxmlformats.org/spreadsheetml/2006/main">
  <numFmts count="1">
    <numFmt numFmtId="172" formatCode="#,##0.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b/>
      <sz val="10"/>
      <color indexed="10"/>
      <name val="Arial Cyr"/>
      <family val="2"/>
      <charset val="204"/>
    </font>
    <font>
      <b/>
      <sz val="10"/>
      <color indexed="10"/>
      <name val="Times New Roman"/>
      <family val="1"/>
    </font>
    <font>
      <sz val="10"/>
      <color indexed="10"/>
      <name val="Arial Cyr"/>
      <family val="2"/>
      <charset val="204"/>
    </font>
    <font>
      <sz val="10"/>
      <color indexed="10"/>
      <name val="Times New Roman"/>
      <family val="1"/>
    </font>
    <font>
      <b/>
      <sz val="10"/>
      <name val="TimesNewRomanPSMT"/>
      <charset val="204"/>
    </font>
    <font>
      <sz val="10"/>
      <name val="TimesNewRomanPSMT"/>
      <charset val="204"/>
    </font>
    <font>
      <sz val="9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</font>
    <font>
      <sz val="10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49" fontId="4" fillId="0" borderId="0" xfId="0" quotePrefix="1" applyNumberFormat="1" applyFont="1" applyAlignment="1">
      <alignment wrapText="1"/>
    </xf>
    <xf numFmtId="49" fontId="5" fillId="0" borderId="0" xfId="0" quotePrefix="1" applyNumberFormat="1" applyFont="1" applyAlignment="1">
      <alignment horizontal="center" vertical="center" wrapText="1"/>
    </xf>
    <xf numFmtId="0" fontId="5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6" fillId="0" borderId="0" xfId="0" quotePrefix="1" applyNumberFormat="1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3" fillId="0" borderId="1" xfId="0" quotePrefix="1" applyNumberFormat="1" applyFont="1" applyBorder="1" applyAlignment="1">
      <alignment wrapText="1"/>
    </xf>
    <xf numFmtId="0" fontId="8" fillId="0" borderId="0" xfId="0" applyFont="1" applyAlignment="1">
      <alignment wrapText="1"/>
    </xf>
    <xf numFmtId="49" fontId="7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9" fillId="0" borderId="0" xfId="0" applyFont="1"/>
    <xf numFmtId="49" fontId="9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49" fontId="10" fillId="0" borderId="0" xfId="0" applyNumberFormat="1" applyFont="1"/>
    <xf numFmtId="49" fontId="3" fillId="0" borderId="1" xfId="0" applyNumberFormat="1" applyFont="1" applyBorder="1"/>
    <xf numFmtId="0" fontId="8" fillId="0" borderId="0" xfId="0" applyFont="1"/>
    <xf numFmtId="49" fontId="7" fillId="0" borderId="1" xfId="0" quotePrefix="1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3" fillId="0" borderId="0" xfId="0" applyNumberFormat="1" applyFont="1"/>
    <xf numFmtId="0" fontId="3" fillId="0" borderId="0" xfId="0" applyNumberFormat="1" applyFont="1"/>
    <xf numFmtId="0" fontId="3" fillId="0" borderId="0" xfId="0" applyFont="1" applyBorder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justify" wrapText="1"/>
    </xf>
    <xf numFmtId="0" fontId="3" fillId="0" borderId="1" xfId="0" applyNumberFormat="1" applyFont="1" applyBorder="1" applyAlignment="1">
      <alignment horizontal="justify" wrapText="1"/>
    </xf>
    <xf numFmtId="0" fontId="2" fillId="0" borderId="0" xfId="0" applyFont="1"/>
    <xf numFmtId="0" fontId="13" fillId="0" borderId="1" xfId="0" applyNumberFormat="1" applyFont="1" applyBorder="1" applyAlignment="1">
      <alignment horizontal="justify" wrapText="1"/>
    </xf>
    <xf numFmtId="49" fontId="14" fillId="0" borderId="0" xfId="0" applyNumberFormat="1" applyFont="1" applyAlignment="1">
      <alignment wrapText="1"/>
    </xf>
    <xf numFmtId="49" fontId="15" fillId="0" borderId="1" xfId="0" applyNumberFormat="1" applyFont="1" applyBorder="1" applyAlignment="1">
      <alignment wrapText="1"/>
    </xf>
    <xf numFmtId="0" fontId="15" fillId="0" borderId="1" xfId="0" applyNumberFormat="1" applyFont="1" applyBorder="1" applyAlignment="1">
      <alignment horizontal="justify" wrapText="1"/>
    </xf>
    <xf numFmtId="49" fontId="12" fillId="0" borderId="0" xfId="0" applyNumberFormat="1" applyFont="1" applyAlignment="1">
      <alignment wrapText="1"/>
    </xf>
    <xf numFmtId="49" fontId="13" fillId="0" borderId="1" xfId="0" applyNumberFormat="1" applyFont="1" applyBorder="1" applyAlignment="1">
      <alignment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justify" wrapText="1"/>
    </xf>
    <xf numFmtId="49" fontId="10" fillId="0" borderId="0" xfId="0" applyNumberFormat="1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 wrapText="1"/>
    </xf>
    <xf numFmtId="49" fontId="8" fillId="0" borderId="0" xfId="0" applyNumberFormat="1" applyFont="1" applyAlignment="1">
      <alignment wrapText="1"/>
    </xf>
    <xf numFmtId="49" fontId="7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/>
    <xf numFmtId="0" fontId="16" fillId="0" borderId="1" xfId="0" applyFont="1" applyBorder="1" applyAlignment="1">
      <alignment horizontal="justify" wrapText="1"/>
    </xf>
    <xf numFmtId="0" fontId="3" fillId="0" borderId="1" xfId="0" applyFont="1" applyBorder="1"/>
    <xf numFmtId="0" fontId="17" fillId="0" borderId="1" xfId="0" applyFont="1" applyBorder="1" applyAlignment="1">
      <alignment horizontal="justify" wrapText="1"/>
    </xf>
    <xf numFmtId="49" fontId="9" fillId="0" borderId="0" xfId="0" applyNumberFormat="1" applyFont="1"/>
    <xf numFmtId="0" fontId="18" fillId="0" borderId="1" xfId="0" applyFont="1" applyBorder="1"/>
    <xf numFmtId="49" fontId="2" fillId="0" borderId="0" xfId="0" applyNumberFormat="1" applyFont="1"/>
    <xf numFmtId="0" fontId="19" fillId="0" borderId="1" xfId="0" applyNumberFormat="1" applyFont="1" applyBorder="1" applyAlignment="1">
      <alignment horizontal="justify" wrapText="1"/>
    </xf>
    <xf numFmtId="49" fontId="8" fillId="0" borderId="0" xfId="0" applyNumberFormat="1" applyFont="1"/>
    <xf numFmtId="49" fontId="2" fillId="0" borderId="0" xfId="0" quotePrefix="1" applyNumberFormat="1" applyFont="1" applyAlignment="1">
      <alignment wrapText="1"/>
    </xf>
    <xf numFmtId="49" fontId="9" fillId="0" borderId="0" xfId="0" quotePrefix="1" applyNumberFormat="1" applyFont="1" applyAlignment="1">
      <alignment wrapText="1"/>
    </xf>
    <xf numFmtId="0" fontId="7" fillId="0" borderId="1" xfId="0" quotePrefix="1" applyNumberFormat="1" applyFont="1" applyBorder="1" applyAlignment="1">
      <alignment horizontal="justify" wrapText="1"/>
    </xf>
    <xf numFmtId="0" fontId="3" fillId="0" borderId="1" xfId="0" quotePrefix="1" applyNumberFormat="1" applyFont="1" applyBorder="1" applyAlignment="1">
      <alignment horizontal="justify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justify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justify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justify" wrapText="1"/>
    </xf>
    <xf numFmtId="4" fontId="5" fillId="0" borderId="0" xfId="0" quotePrefix="1" applyNumberFormat="1" applyFont="1" applyAlignment="1">
      <alignment horizontal="center" vertical="center" wrapText="1"/>
    </xf>
    <xf numFmtId="4" fontId="3" fillId="0" borderId="0" xfId="0" applyNumberFormat="1" applyFont="1"/>
    <xf numFmtId="0" fontId="7" fillId="0" borderId="1" xfId="0" applyFont="1" applyFill="1" applyBorder="1" applyAlignment="1">
      <alignment horizontal="center" vertical="top" wrapText="1"/>
    </xf>
    <xf numFmtId="0" fontId="3" fillId="0" borderId="0" xfId="0" applyNumberFormat="1" applyFont="1" applyAlignment="1">
      <alignment vertical="center" wrapText="1"/>
    </xf>
    <xf numFmtId="172" fontId="20" fillId="0" borderId="1" xfId="0" applyNumberFormat="1" applyFont="1" applyBorder="1"/>
    <xf numFmtId="172" fontId="19" fillId="0" borderId="1" xfId="0" applyNumberFormat="1" applyFont="1" applyBorder="1"/>
    <xf numFmtId="0" fontId="3" fillId="0" borderId="0" xfId="0" applyFont="1" applyAlignment="1"/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/>
    <xf numFmtId="4" fontId="3" fillId="0" borderId="1" xfId="0" quotePrefix="1" applyNumberFormat="1" applyFont="1" applyBorder="1" applyAlignment="1">
      <alignment wrapText="1"/>
    </xf>
    <xf numFmtId="4" fontId="7" fillId="0" borderId="1" xfId="0" quotePrefix="1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1" xfId="0" quotePrefix="1" applyNumberFormat="1" applyFont="1" applyFill="1" applyBorder="1" applyAlignment="1">
      <alignment wrapText="1"/>
    </xf>
    <xf numFmtId="4" fontId="7" fillId="0" borderId="1" xfId="0" quotePrefix="1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justify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justify" wrapText="1"/>
    </xf>
    <xf numFmtId="4" fontId="3" fillId="0" borderId="1" xfId="0" applyNumberFormat="1" applyFont="1" applyFill="1" applyBorder="1" applyAlignment="1">
      <alignment horizontal="right" wrapText="1"/>
    </xf>
    <xf numFmtId="4" fontId="20" fillId="0" borderId="1" xfId="0" quotePrefix="1" applyNumberFormat="1" applyFont="1" applyBorder="1" applyAlignment="1">
      <alignment wrapText="1"/>
    </xf>
    <xf numFmtId="0" fontId="0" fillId="0" borderId="0" xfId="0" applyFont="1"/>
    <xf numFmtId="49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justify" wrapText="1"/>
    </xf>
    <xf numFmtId="4" fontId="19" fillId="0" borderId="1" xfId="0" quotePrefix="1" applyNumberFormat="1" applyFont="1" applyBorder="1" applyAlignment="1">
      <alignment wrapText="1"/>
    </xf>
    <xf numFmtId="0" fontId="20" fillId="0" borderId="3" xfId="0" applyFont="1" applyBorder="1" applyAlignment="1">
      <alignment horizontal="justify" wrapText="1"/>
    </xf>
    <xf numFmtId="0" fontId="22" fillId="0" borderId="0" xfId="0" applyFont="1" applyFill="1" applyAlignment="1">
      <alignment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NumberFormat="1" applyFont="1" applyAlignment="1">
      <alignment horizontal="left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53"/>
  <sheetViews>
    <sheetView tabSelected="1" topLeftCell="C2" workbookViewId="0">
      <selection activeCell="F151" sqref="F151"/>
    </sheetView>
  </sheetViews>
  <sheetFormatPr defaultRowHeight="12.75"/>
  <cols>
    <col min="1" max="2" width="0" style="18" hidden="1" customWidth="1"/>
    <col min="3" max="3" width="24.5703125" style="24" customWidth="1"/>
    <col min="4" max="4" width="52" style="25" customWidth="1"/>
    <col min="5" max="5" width="11" style="24" customWidth="1"/>
    <col min="6" max="6" width="10.42578125" style="24" bestFit="1" customWidth="1"/>
    <col min="7" max="7" width="9.28515625" style="74" customWidth="1"/>
    <col min="8" max="16384" width="9.140625" style="20"/>
  </cols>
  <sheetData>
    <row r="1" spans="1:12" s="4" customFormat="1" ht="140.25" hidden="1">
      <c r="A1" s="1" t="s">
        <v>0</v>
      </c>
      <c r="B1" s="1" t="s">
        <v>1</v>
      </c>
      <c r="C1" s="2" t="s">
        <v>5</v>
      </c>
      <c r="D1" s="3" t="s">
        <v>2</v>
      </c>
      <c r="E1" s="2" t="s">
        <v>3</v>
      </c>
      <c r="F1" s="2" t="s">
        <v>4</v>
      </c>
      <c r="G1" s="73" t="s">
        <v>43</v>
      </c>
    </row>
    <row r="2" spans="1:12" s="4" customFormat="1">
      <c r="A2" s="1"/>
      <c r="B2" s="1"/>
      <c r="C2" s="2"/>
      <c r="D2" s="76"/>
      <c r="E2" s="79" t="s">
        <v>169</v>
      </c>
      <c r="F2" s="76"/>
      <c r="G2" s="76"/>
    </row>
    <row r="3" spans="1:12" s="4" customFormat="1">
      <c r="A3" s="1"/>
      <c r="B3" s="1"/>
      <c r="C3" s="2"/>
      <c r="D3" s="76"/>
      <c r="E3" s="79" t="s">
        <v>170</v>
      </c>
      <c r="F3" s="76"/>
      <c r="G3" s="76"/>
    </row>
    <row r="4" spans="1:12" s="4" customFormat="1">
      <c r="A4" s="1"/>
      <c r="B4" s="1"/>
      <c r="C4" s="2"/>
      <c r="D4" s="103"/>
      <c r="E4" s="103"/>
      <c r="F4" s="103"/>
      <c r="G4" s="103"/>
    </row>
    <row r="5" spans="1:12" s="4" customFormat="1" ht="16.5">
      <c r="A5" s="1"/>
      <c r="B5" s="1"/>
      <c r="C5" s="104" t="s">
        <v>171</v>
      </c>
      <c r="D5" s="104"/>
      <c r="E5" s="104"/>
      <c r="F5" s="104"/>
      <c r="G5" s="104"/>
    </row>
    <row r="6" spans="1:12" s="4" customFormat="1" ht="19.5" customHeight="1">
      <c r="A6" s="1"/>
      <c r="B6" s="1"/>
      <c r="C6" s="104" t="s">
        <v>280</v>
      </c>
      <c r="D6" s="104"/>
      <c r="E6" s="104"/>
      <c r="F6" s="104"/>
      <c r="G6" s="104"/>
    </row>
    <row r="7" spans="1:12" s="4" customFormat="1">
      <c r="A7" s="1"/>
      <c r="B7" s="1"/>
      <c r="C7" s="27"/>
      <c r="D7" s="3"/>
      <c r="E7" s="2"/>
      <c r="F7" s="2"/>
      <c r="G7" s="73"/>
    </row>
    <row r="8" spans="1:12" s="8" customFormat="1" ht="67.5" customHeight="1">
      <c r="A8" s="5" t="s">
        <v>41</v>
      </c>
      <c r="B8" s="5" t="s">
        <v>42</v>
      </c>
      <c r="C8" s="6" t="s">
        <v>45</v>
      </c>
      <c r="D8" s="7" t="s">
        <v>65</v>
      </c>
      <c r="E8" s="80" t="s">
        <v>166</v>
      </c>
      <c r="F8" s="75" t="s">
        <v>167</v>
      </c>
      <c r="G8" s="75" t="s">
        <v>168</v>
      </c>
      <c r="I8" s="105"/>
      <c r="J8" s="105"/>
      <c r="K8" s="105"/>
      <c r="L8" s="105"/>
    </row>
    <row r="9" spans="1:12" s="13" customFormat="1" ht="15.75" customHeight="1">
      <c r="A9" s="58" t="s">
        <v>6</v>
      </c>
      <c r="B9" s="58" t="s">
        <v>7</v>
      </c>
      <c r="C9" s="11" t="s">
        <v>46</v>
      </c>
      <c r="D9" s="29" t="s">
        <v>67</v>
      </c>
      <c r="E9" s="81">
        <f>E10+E14+E19+E23+E27+E32+E40+E34+E37+E12+E25+E50</f>
        <v>69321.66</v>
      </c>
      <c r="F9" s="81">
        <f>F10+F14+F19+F23+F27+F32+F40+F34+F37+F12+F25+F50</f>
        <v>13231.35</v>
      </c>
      <c r="G9" s="77">
        <f>F9/E9*100</f>
        <v>19.086891456436557</v>
      </c>
    </row>
    <row r="10" spans="1:12" s="13" customFormat="1" ht="15" customHeight="1">
      <c r="A10" s="58"/>
      <c r="B10" s="58"/>
      <c r="C10" s="11" t="s">
        <v>62</v>
      </c>
      <c r="D10" s="29" t="s">
        <v>63</v>
      </c>
      <c r="E10" s="81">
        <f>E11</f>
        <v>22793</v>
      </c>
      <c r="F10" s="81">
        <f>F11</f>
        <v>3984.42</v>
      </c>
      <c r="G10" s="77">
        <f t="shared" ref="G10:G95" si="0">F10/E10*100</f>
        <v>17.48089325670162</v>
      </c>
    </row>
    <row r="11" spans="1:12" s="23" customFormat="1" ht="18" customHeight="1">
      <c r="A11" s="22" t="s">
        <v>6</v>
      </c>
      <c r="B11" s="22" t="s">
        <v>26</v>
      </c>
      <c r="C11" s="17" t="s">
        <v>47</v>
      </c>
      <c r="D11" s="30" t="s">
        <v>27</v>
      </c>
      <c r="E11" s="82">
        <v>22793</v>
      </c>
      <c r="F11" s="82">
        <v>3984.42</v>
      </c>
      <c r="G11" s="78">
        <f t="shared" si="0"/>
        <v>17.48089325670162</v>
      </c>
      <c r="H11" s="101"/>
    </row>
    <row r="12" spans="1:12" s="16" customFormat="1" ht="42.75" customHeight="1">
      <c r="A12" s="14"/>
      <c r="B12" s="14"/>
      <c r="C12" s="15" t="s">
        <v>94</v>
      </c>
      <c r="D12" s="29" t="s">
        <v>95</v>
      </c>
      <c r="E12" s="83">
        <f>E13</f>
        <v>9276.1</v>
      </c>
      <c r="F12" s="83">
        <f>F13</f>
        <v>2228.7199999999998</v>
      </c>
      <c r="G12" s="77">
        <f t="shared" si="0"/>
        <v>24.026476644279381</v>
      </c>
    </row>
    <row r="13" spans="1:12" s="23" customFormat="1" ht="25.5" customHeight="1">
      <c r="A13" s="22"/>
      <c r="B13" s="22"/>
      <c r="C13" s="59" t="s">
        <v>92</v>
      </c>
      <c r="D13" s="30" t="s">
        <v>93</v>
      </c>
      <c r="E13" s="82">
        <v>9276.1</v>
      </c>
      <c r="F13" s="82">
        <v>2228.7199999999998</v>
      </c>
      <c r="G13" s="78">
        <f t="shared" si="0"/>
        <v>24.026476644279381</v>
      </c>
      <c r="I13" s="23" t="s">
        <v>165</v>
      </c>
    </row>
    <row r="14" spans="1:12" s="13" customFormat="1">
      <c r="A14" s="58" t="s">
        <v>6</v>
      </c>
      <c r="B14" s="58" t="s">
        <v>9</v>
      </c>
      <c r="C14" s="11" t="s">
        <v>48</v>
      </c>
      <c r="D14" s="29" t="s">
        <v>10</v>
      </c>
      <c r="E14" s="81">
        <f>E16+E17+E15+E18</f>
        <v>22533.4</v>
      </c>
      <c r="F14" s="81">
        <f>F16+F17+F15+F18</f>
        <v>2517.75</v>
      </c>
      <c r="G14" s="77">
        <f t="shared" si="0"/>
        <v>11.173413688125182</v>
      </c>
    </row>
    <row r="15" spans="1:12" s="31" customFormat="1" ht="25.5">
      <c r="A15" s="60"/>
      <c r="B15" s="60"/>
      <c r="C15" s="19" t="s">
        <v>72</v>
      </c>
      <c r="D15" s="61" t="s">
        <v>71</v>
      </c>
      <c r="E15" s="84">
        <v>19242.400000000001</v>
      </c>
      <c r="F15" s="84">
        <v>657.86</v>
      </c>
      <c r="G15" s="78">
        <f t="shared" si="0"/>
        <v>3.4188043071550323</v>
      </c>
    </row>
    <row r="16" spans="1:12" ht="25.5" hidden="1">
      <c r="A16" s="62" t="s">
        <v>8</v>
      </c>
      <c r="B16" s="62" t="s">
        <v>25</v>
      </c>
      <c r="C16" s="19" t="s">
        <v>79</v>
      </c>
      <c r="D16" s="30" t="s">
        <v>11</v>
      </c>
      <c r="E16" s="84"/>
      <c r="F16" s="84"/>
      <c r="G16" s="78" t="e">
        <f t="shared" si="0"/>
        <v>#DIV/0!</v>
      </c>
    </row>
    <row r="17" spans="1:7" s="10" customFormat="1" ht="16.5" customHeight="1">
      <c r="A17" s="45" t="s">
        <v>8</v>
      </c>
      <c r="B17" s="45" t="s">
        <v>28</v>
      </c>
      <c r="C17" s="17" t="s">
        <v>80</v>
      </c>
      <c r="D17" s="30" t="s">
        <v>29</v>
      </c>
      <c r="E17" s="82">
        <v>531</v>
      </c>
      <c r="F17" s="82">
        <v>661.55</v>
      </c>
      <c r="G17" s="78">
        <f t="shared" si="0"/>
        <v>124.58568738229754</v>
      </c>
    </row>
    <row r="18" spans="1:7" s="10" customFormat="1" ht="24" customHeight="1">
      <c r="A18" s="45"/>
      <c r="B18" s="45"/>
      <c r="C18" s="17" t="s">
        <v>89</v>
      </c>
      <c r="D18" s="61" t="s">
        <v>90</v>
      </c>
      <c r="E18" s="82">
        <v>2760</v>
      </c>
      <c r="F18" s="82">
        <v>1198.3399999999999</v>
      </c>
      <c r="G18" s="78">
        <f t="shared" si="0"/>
        <v>43.418115942028983</v>
      </c>
    </row>
    <row r="19" spans="1:7" s="13" customFormat="1" ht="15" customHeight="1">
      <c r="A19" s="58" t="s">
        <v>6</v>
      </c>
      <c r="B19" s="58" t="s">
        <v>12</v>
      </c>
      <c r="C19" s="11" t="s">
        <v>49</v>
      </c>
      <c r="D19" s="29" t="s">
        <v>13</v>
      </c>
      <c r="E19" s="81">
        <f>E21+E20+E22</f>
        <v>4739</v>
      </c>
      <c r="F19" s="81">
        <f>F21+F20+F22</f>
        <v>740.82999999999993</v>
      </c>
      <c r="G19" s="77">
        <f t="shared" si="0"/>
        <v>15.632622916227051</v>
      </c>
    </row>
    <row r="20" spans="1:7" s="13" customFormat="1" ht="15" customHeight="1">
      <c r="A20" s="58"/>
      <c r="B20" s="58"/>
      <c r="C20" s="19" t="s">
        <v>187</v>
      </c>
      <c r="D20" s="30" t="s">
        <v>188</v>
      </c>
      <c r="E20" s="84">
        <v>1906</v>
      </c>
      <c r="F20" s="84">
        <v>60.68</v>
      </c>
      <c r="G20" s="78">
        <f t="shared" si="0"/>
        <v>3.1836306400839454</v>
      </c>
    </row>
    <row r="21" spans="1:7" s="23" customFormat="1" ht="16.5" customHeight="1">
      <c r="A21" s="22" t="s">
        <v>6</v>
      </c>
      <c r="B21" s="22" t="s">
        <v>30</v>
      </c>
      <c r="C21" s="17" t="s">
        <v>50</v>
      </c>
      <c r="D21" s="30" t="s">
        <v>31</v>
      </c>
      <c r="E21" s="82">
        <v>2078</v>
      </c>
      <c r="F21" s="82">
        <v>532.05999999999995</v>
      </c>
      <c r="G21" s="78">
        <f t="shared" si="0"/>
        <v>25.604427333974972</v>
      </c>
    </row>
    <row r="22" spans="1:7" s="23" customFormat="1" ht="16.5" customHeight="1">
      <c r="A22" s="22"/>
      <c r="B22" s="22"/>
      <c r="C22" s="17" t="s">
        <v>189</v>
      </c>
      <c r="D22" s="30" t="s">
        <v>190</v>
      </c>
      <c r="E22" s="82">
        <v>755</v>
      </c>
      <c r="F22" s="82">
        <v>148.09</v>
      </c>
      <c r="G22" s="78">
        <f t="shared" si="0"/>
        <v>19.614569536423843</v>
      </c>
    </row>
    <row r="23" spans="1:7" s="13" customFormat="1" ht="16.5" customHeight="1">
      <c r="A23" s="58" t="s">
        <v>6</v>
      </c>
      <c r="B23" s="58" t="s">
        <v>14</v>
      </c>
      <c r="C23" s="11" t="s">
        <v>51</v>
      </c>
      <c r="D23" s="29" t="s">
        <v>64</v>
      </c>
      <c r="E23" s="81">
        <f>E24</f>
        <v>824.2</v>
      </c>
      <c r="F23" s="81">
        <f>F24</f>
        <v>505.88</v>
      </c>
      <c r="G23" s="77">
        <f t="shared" si="0"/>
        <v>61.378306236350397</v>
      </c>
    </row>
    <row r="24" spans="1:7" s="23" customFormat="1" ht="25.5">
      <c r="A24" s="63" t="s">
        <v>6</v>
      </c>
      <c r="B24" s="63" t="s">
        <v>15</v>
      </c>
      <c r="C24" s="9" t="s">
        <v>52</v>
      </c>
      <c r="D24" s="30" t="s">
        <v>16</v>
      </c>
      <c r="E24" s="85">
        <v>824.2</v>
      </c>
      <c r="F24" s="85">
        <v>505.88</v>
      </c>
      <c r="G24" s="78">
        <f t="shared" si="0"/>
        <v>61.378306236350397</v>
      </c>
    </row>
    <row r="25" spans="1:7" s="23" customFormat="1" ht="27" hidden="1" customHeight="1">
      <c r="A25" s="63"/>
      <c r="B25" s="63"/>
      <c r="C25" s="15" t="s">
        <v>124</v>
      </c>
      <c r="D25" s="29" t="s">
        <v>125</v>
      </c>
      <c r="E25" s="86">
        <f>E26</f>
        <v>0</v>
      </c>
      <c r="F25" s="86">
        <f>F26</f>
        <v>0</v>
      </c>
      <c r="G25" s="77" t="e">
        <f t="shared" si="0"/>
        <v>#DIV/0!</v>
      </c>
    </row>
    <row r="26" spans="1:7" s="23" customFormat="1" ht="25.5" hidden="1">
      <c r="A26" s="63"/>
      <c r="B26" s="63"/>
      <c r="C26" s="17" t="s">
        <v>126</v>
      </c>
      <c r="D26" s="30" t="s">
        <v>127</v>
      </c>
      <c r="E26" s="85"/>
      <c r="F26" s="85"/>
      <c r="G26" s="77" t="e">
        <f t="shared" si="0"/>
        <v>#DIV/0!</v>
      </c>
    </row>
    <row r="27" spans="1:7" s="16" customFormat="1" ht="41.25" customHeight="1">
      <c r="A27" s="64" t="s">
        <v>6</v>
      </c>
      <c r="B27" s="64" t="s">
        <v>17</v>
      </c>
      <c r="C27" s="21" t="s">
        <v>53</v>
      </c>
      <c r="D27" s="65" t="s">
        <v>18</v>
      </c>
      <c r="E27" s="83">
        <f>E29+E31+E28+E30</f>
        <v>2914.2999999999997</v>
      </c>
      <c r="F27" s="83">
        <f>F29+F31+F28+F30</f>
        <v>711.87</v>
      </c>
      <c r="G27" s="77">
        <f t="shared" si="0"/>
        <v>24.426792025529291</v>
      </c>
    </row>
    <row r="28" spans="1:7" s="16" customFormat="1" ht="24.75" hidden="1" customHeight="1">
      <c r="A28" s="64"/>
      <c r="B28" s="64"/>
      <c r="C28" s="9" t="s">
        <v>87</v>
      </c>
      <c r="D28" s="30" t="s">
        <v>88</v>
      </c>
      <c r="E28" s="85"/>
      <c r="F28" s="85"/>
      <c r="G28" s="77" t="e">
        <f t="shared" si="0"/>
        <v>#DIV/0!</v>
      </c>
    </row>
    <row r="29" spans="1:7" s="23" customFormat="1" ht="77.25" customHeight="1">
      <c r="A29" s="63" t="s">
        <v>6</v>
      </c>
      <c r="B29" s="63" t="s">
        <v>19</v>
      </c>
      <c r="C29" s="9" t="s">
        <v>54</v>
      </c>
      <c r="D29" s="30" t="s">
        <v>77</v>
      </c>
      <c r="E29" s="82">
        <v>2904.1</v>
      </c>
      <c r="F29" s="82">
        <v>708.05</v>
      </c>
      <c r="G29" s="78">
        <f t="shared" si="0"/>
        <v>24.381047484590752</v>
      </c>
    </row>
    <row r="30" spans="1:7" s="23" customFormat="1" ht="24.75" hidden="1" customHeight="1">
      <c r="A30" s="63"/>
      <c r="B30" s="63"/>
      <c r="C30" s="9" t="s">
        <v>97</v>
      </c>
      <c r="D30" s="30" t="s">
        <v>98</v>
      </c>
      <c r="E30" s="82"/>
      <c r="F30" s="82"/>
      <c r="G30" s="78"/>
    </row>
    <row r="31" spans="1:7" s="23" customFormat="1" ht="76.5" customHeight="1">
      <c r="A31" s="63"/>
      <c r="B31" s="63"/>
      <c r="C31" s="9" t="s">
        <v>74</v>
      </c>
      <c r="D31" s="30" t="s">
        <v>78</v>
      </c>
      <c r="E31" s="82">
        <v>10.199999999999999</v>
      </c>
      <c r="F31" s="82">
        <v>3.82</v>
      </c>
      <c r="G31" s="78"/>
    </row>
    <row r="32" spans="1:7" s="16" customFormat="1" ht="26.25" customHeight="1">
      <c r="A32" s="64" t="s">
        <v>6</v>
      </c>
      <c r="B32" s="64" t="s">
        <v>20</v>
      </c>
      <c r="C32" s="21" t="s">
        <v>55</v>
      </c>
      <c r="D32" s="65" t="s">
        <v>21</v>
      </c>
      <c r="E32" s="83">
        <f>E33</f>
        <v>7.9</v>
      </c>
      <c r="F32" s="83">
        <f>F33</f>
        <v>12.94</v>
      </c>
      <c r="G32" s="77">
        <f t="shared" si="0"/>
        <v>163.79746835443035</v>
      </c>
    </row>
    <row r="33" spans="1:7" s="8" customFormat="1" ht="17.25" customHeight="1">
      <c r="A33" s="5" t="s">
        <v>24</v>
      </c>
      <c r="B33" s="5" t="s">
        <v>22</v>
      </c>
      <c r="C33" s="17" t="s">
        <v>61</v>
      </c>
      <c r="D33" s="66" t="s">
        <v>23</v>
      </c>
      <c r="E33" s="82">
        <v>7.9</v>
      </c>
      <c r="F33" s="82">
        <v>12.94</v>
      </c>
      <c r="G33" s="78">
        <f t="shared" si="0"/>
        <v>163.79746835443035</v>
      </c>
    </row>
    <row r="34" spans="1:7" s="8" customFormat="1" ht="26.25" customHeight="1">
      <c r="A34" s="5"/>
      <c r="B34" s="5"/>
      <c r="C34" s="15" t="s">
        <v>66</v>
      </c>
      <c r="D34" s="65" t="s">
        <v>135</v>
      </c>
      <c r="E34" s="83">
        <f>E35+E36</f>
        <v>4964.5</v>
      </c>
      <c r="F34" s="83">
        <f>F35+F36</f>
        <v>1335.37</v>
      </c>
      <c r="G34" s="77">
        <f t="shared" si="0"/>
        <v>26.898378487259539</v>
      </c>
    </row>
    <row r="35" spans="1:7" s="8" customFormat="1" ht="20.25" customHeight="1">
      <c r="A35" s="5"/>
      <c r="B35" s="5"/>
      <c r="C35" s="17" t="s">
        <v>81</v>
      </c>
      <c r="D35" s="30" t="s">
        <v>82</v>
      </c>
      <c r="E35" s="85">
        <v>4523.8</v>
      </c>
      <c r="F35" s="85">
        <v>1117.08</v>
      </c>
      <c r="G35" s="78">
        <f t="shared" si="0"/>
        <v>24.693399354524953</v>
      </c>
    </row>
    <row r="36" spans="1:7" s="8" customFormat="1" ht="20.25" customHeight="1">
      <c r="A36" s="5"/>
      <c r="B36" s="5"/>
      <c r="C36" s="17" t="s">
        <v>128</v>
      </c>
      <c r="D36" s="30" t="s">
        <v>129</v>
      </c>
      <c r="E36" s="87">
        <v>440.7</v>
      </c>
      <c r="F36" s="87">
        <v>218.29</v>
      </c>
      <c r="G36" s="78">
        <f t="shared" si="0"/>
        <v>49.532561833446785</v>
      </c>
    </row>
    <row r="37" spans="1:7" s="8" customFormat="1" ht="29.25" customHeight="1">
      <c r="A37" s="5"/>
      <c r="B37" s="5"/>
      <c r="C37" s="15" t="s">
        <v>69</v>
      </c>
      <c r="D37" s="65" t="s">
        <v>70</v>
      </c>
      <c r="E37" s="86">
        <f>E39+E38</f>
        <v>186.7</v>
      </c>
      <c r="F37" s="86">
        <f>F39+F38</f>
        <v>199.39</v>
      </c>
      <c r="G37" s="77">
        <f t="shared" si="0"/>
        <v>106.79700053561865</v>
      </c>
    </row>
    <row r="38" spans="1:7" s="8" customFormat="1" ht="64.5" customHeight="1">
      <c r="A38" s="5"/>
      <c r="B38" s="5"/>
      <c r="C38" s="17" t="s">
        <v>76</v>
      </c>
      <c r="D38" s="66" t="s">
        <v>227</v>
      </c>
      <c r="E38" s="85">
        <v>50</v>
      </c>
      <c r="F38" s="85"/>
      <c r="G38" s="78">
        <f t="shared" si="0"/>
        <v>0</v>
      </c>
    </row>
    <row r="39" spans="1:7" s="8" customFormat="1" ht="30" customHeight="1">
      <c r="A39" s="5"/>
      <c r="B39" s="5"/>
      <c r="C39" s="17" t="s">
        <v>75</v>
      </c>
      <c r="D39" s="66" t="s">
        <v>104</v>
      </c>
      <c r="E39" s="85">
        <v>136.69999999999999</v>
      </c>
      <c r="F39" s="85">
        <v>199.39</v>
      </c>
      <c r="G39" s="78">
        <f t="shared" si="0"/>
        <v>145.85954645208486</v>
      </c>
    </row>
    <row r="40" spans="1:7" s="16" customFormat="1" ht="25.5">
      <c r="A40" s="14" t="s">
        <v>6</v>
      </c>
      <c r="B40" s="14" t="s">
        <v>32</v>
      </c>
      <c r="C40" s="15" t="s">
        <v>56</v>
      </c>
      <c r="D40" s="29" t="s">
        <v>33</v>
      </c>
      <c r="E40" s="83">
        <f>E41+E45+E49+E47+E48+E46+E43+E44+E42</f>
        <v>108.30000000000001</v>
      </c>
      <c r="F40" s="83">
        <f>F41+F45+F49+F47+F48+F46+F43+F44+F42</f>
        <v>167.27</v>
      </c>
      <c r="G40" s="77">
        <f t="shared" si="0"/>
        <v>154.4506001846722</v>
      </c>
    </row>
    <row r="41" spans="1:7" s="23" customFormat="1" ht="39" customHeight="1">
      <c r="A41" s="22"/>
      <c r="B41" s="22"/>
      <c r="C41" s="17" t="s">
        <v>177</v>
      </c>
      <c r="D41" s="30" t="s">
        <v>178</v>
      </c>
      <c r="E41" s="82">
        <v>78.2</v>
      </c>
      <c r="F41" s="85">
        <v>50.19</v>
      </c>
      <c r="G41" s="78">
        <f t="shared" si="0"/>
        <v>64.181585677749354</v>
      </c>
    </row>
    <row r="42" spans="1:7" s="23" customFormat="1" ht="104.25" customHeight="1">
      <c r="A42" s="22"/>
      <c r="B42" s="22"/>
      <c r="C42" s="17" t="s">
        <v>239</v>
      </c>
      <c r="D42" s="30" t="s">
        <v>240</v>
      </c>
      <c r="E42" s="82">
        <v>3.5</v>
      </c>
      <c r="F42" s="85"/>
      <c r="G42" s="78"/>
    </row>
    <row r="43" spans="1:7" s="23" customFormat="1" ht="39" customHeight="1">
      <c r="A43" s="22"/>
      <c r="B43" s="22"/>
      <c r="C43" s="17" t="s">
        <v>285</v>
      </c>
      <c r="D43" s="30" t="s">
        <v>286</v>
      </c>
      <c r="E43" s="82">
        <v>4.2</v>
      </c>
      <c r="F43" s="92"/>
      <c r="G43" s="78"/>
    </row>
    <row r="44" spans="1:7" s="23" customFormat="1" ht="102" customHeight="1">
      <c r="A44" s="22"/>
      <c r="B44" s="22"/>
      <c r="C44" s="17" t="s">
        <v>241</v>
      </c>
      <c r="D44" s="30" t="s">
        <v>242</v>
      </c>
      <c r="E44" s="82">
        <v>19.7</v>
      </c>
      <c r="F44" s="92">
        <v>30.71</v>
      </c>
      <c r="G44" s="78">
        <f t="shared" si="0"/>
        <v>155.88832487309645</v>
      </c>
    </row>
    <row r="45" spans="1:7" s="10" customFormat="1" ht="19.5" customHeight="1">
      <c r="A45" s="45"/>
      <c r="B45" s="45"/>
      <c r="C45" s="17" t="s">
        <v>179</v>
      </c>
      <c r="D45" s="30" t="s">
        <v>274</v>
      </c>
      <c r="E45" s="82">
        <v>2.7</v>
      </c>
      <c r="F45" s="85"/>
      <c r="G45" s="78"/>
    </row>
    <row r="46" spans="1:7" s="10" customFormat="1" ht="18.75" customHeight="1">
      <c r="A46" s="45"/>
      <c r="B46" s="45"/>
      <c r="C46" s="17" t="s">
        <v>180</v>
      </c>
      <c r="D46" s="102" t="s">
        <v>275</v>
      </c>
      <c r="E46" s="82"/>
      <c r="F46" s="85">
        <v>86.37</v>
      </c>
      <c r="G46" s="78"/>
    </row>
    <row r="47" spans="1:7" s="10" customFormat="1" ht="26.25" hidden="1" customHeight="1">
      <c r="A47" s="45"/>
      <c r="B47" s="45"/>
      <c r="C47" s="17"/>
      <c r="D47" s="30"/>
      <c r="E47" s="82"/>
      <c r="F47" s="82"/>
      <c r="G47" s="78"/>
    </row>
    <row r="48" spans="1:7" s="10" customFormat="1" ht="63.75" hidden="1" customHeight="1">
      <c r="A48" s="45"/>
      <c r="B48" s="45"/>
      <c r="C48" s="17"/>
      <c r="D48" s="30"/>
      <c r="E48" s="82"/>
      <c r="F48" s="82"/>
      <c r="G48" s="78"/>
    </row>
    <row r="49" spans="1:7" s="10" customFormat="1" hidden="1">
      <c r="A49" s="45"/>
      <c r="B49" s="45"/>
      <c r="C49" s="17"/>
      <c r="D49" s="30"/>
      <c r="E49" s="82"/>
      <c r="F49" s="82"/>
      <c r="G49" s="78"/>
    </row>
    <row r="50" spans="1:7" s="10" customFormat="1">
      <c r="A50" s="45"/>
      <c r="B50" s="45"/>
      <c r="C50" s="15" t="s">
        <v>172</v>
      </c>
      <c r="D50" s="29" t="s">
        <v>173</v>
      </c>
      <c r="E50" s="83">
        <f>E51+E52</f>
        <v>974.26</v>
      </c>
      <c r="F50" s="83">
        <f>F51+F52</f>
        <v>826.91</v>
      </c>
      <c r="G50" s="77">
        <f t="shared" si="0"/>
        <v>84.875700531685581</v>
      </c>
    </row>
    <row r="51" spans="1:7" s="10" customFormat="1" hidden="1">
      <c r="A51" s="45"/>
      <c r="B51" s="45"/>
      <c r="C51" s="17" t="s">
        <v>174</v>
      </c>
      <c r="D51" s="30" t="s">
        <v>175</v>
      </c>
      <c r="E51" s="82"/>
      <c r="F51" s="82"/>
      <c r="G51" s="78"/>
    </row>
    <row r="52" spans="1:7" s="10" customFormat="1">
      <c r="A52" s="45"/>
      <c r="B52" s="45"/>
      <c r="C52" s="17" t="s">
        <v>225</v>
      </c>
      <c r="D52" s="30" t="s">
        <v>226</v>
      </c>
      <c r="E52" s="82">
        <v>974.26</v>
      </c>
      <c r="F52" s="82">
        <v>826.91</v>
      </c>
      <c r="G52" s="78">
        <f t="shared" si="0"/>
        <v>84.875700531685581</v>
      </c>
    </row>
    <row r="53" spans="1:7" s="16" customFormat="1" ht="22.5" customHeight="1">
      <c r="A53" s="14" t="s">
        <v>6</v>
      </c>
      <c r="B53" s="14" t="s">
        <v>35</v>
      </c>
      <c r="C53" s="15" t="s">
        <v>57</v>
      </c>
      <c r="D53" s="29" t="s">
        <v>36</v>
      </c>
      <c r="E53" s="83">
        <f>E54+E126+E140+E136+E129</f>
        <v>232863.31</v>
      </c>
      <c r="F53" s="83">
        <f>F54+F126+F140+F136+F129</f>
        <v>84245.999999999985</v>
      </c>
      <c r="G53" s="77">
        <f t="shared" si="0"/>
        <v>36.178305633463673</v>
      </c>
    </row>
    <row r="54" spans="1:7" s="16" customFormat="1" ht="25.5">
      <c r="A54" s="14" t="s">
        <v>6</v>
      </c>
      <c r="B54" s="14" t="s">
        <v>37</v>
      </c>
      <c r="C54" s="15" t="s">
        <v>58</v>
      </c>
      <c r="D54" s="29" t="s">
        <v>91</v>
      </c>
      <c r="E54" s="83">
        <f>SUM(E55+E60+E93+E116)</f>
        <v>232860.31</v>
      </c>
      <c r="F54" s="83">
        <f>SUM(F55+F60+F93+F116)</f>
        <v>84245.999999999985</v>
      </c>
      <c r="G54" s="77">
        <f t="shared" si="0"/>
        <v>36.178771727994345</v>
      </c>
    </row>
    <row r="55" spans="1:7" s="16" customFormat="1" ht="27.75" customHeight="1">
      <c r="A55" s="14"/>
      <c r="B55" s="14"/>
      <c r="C55" s="15" t="s">
        <v>136</v>
      </c>
      <c r="D55" s="29" t="s">
        <v>117</v>
      </c>
      <c r="E55" s="83">
        <f>E56+E58</f>
        <v>44667</v>
      </c>
      <c r="F55" s="83">
        <f>F56+F58</f>
        <v>11166.9</v>
      </c>
      <c r="G55" s="77">
        <f t="shared" si="0"/>
        <v>25.000335818389413</v>
      </c>
    </row>
    <row r="56" spans="1:7" s="8" customFormat="1" ht="21" customHeight="1">
      <c r="A56" s="28" t="s">
        <v>6</v>
      </c>
      <c r="B56" s="28" t="s">
        <v>38</v>
      </c>
      <c r="C56" s="15" t="s">
        <v>137</v>
      </c>
      <c r="D56" s="29" t="s">
        <v>59</v>
      </c>
      <c r="E56" s="83">
        <f>E57</f>
        <v>44667</v>
      </c>
      <c r="F56" s="83">
        <f>F57</f>
        <v>11166.9</v>
      </c>
      <c r="G56" s="77">
        <f t="shared" si="0"/>
        <v>25.000335818389413</v>
      </c>
    </row>
    <row r="57" spans="1:7" s="39" customFormat="1" ht="38.25">
      <c r="A57" s="38"/>
      <c r="B57" s="38"/>
      <c r="C57" s="17" t="s">
        <v>191</v>
      </c>
      <c r="D57" s="30" t="s">
        <v>192</v>
      </c>
      <c r="E57" s="85">
        <v>44667</v>
      </c>
      <c r="F57" s="85">
        <v>11166.9</v>
      </c>
      <c r="G57" s="78">
        <f t="shared" si="0"/>
        <v>25.000335818389413</v>
      </c>
    </row>
    <row r="58" spans="1:7" s="39" customFormat="1" ht="25.5" hidden="1">
      <c r="A58" s="38"/>
      <c r="B58" s="38"/>
      <c r="C58" s="15" t="s">
        <v>156</v>
      </c>
      <c r="D58" s="29" t="s">
        <v>118</v>
      </c>
      <c r="E58" s="86">
        <f>E59</f>
        <v>0</v>
      </c>
      <c r="F58" s="86">
        <f>F59</f>
        <v>0</v>
      </c>
      <c r="G58" s="77" t="e">
        <f t="shared" si="0"/>
        <v>#DIV/0!</v>
      </c>
    </row>
    <row r="59" spans="1:7" s="39" customFormat="1" ht="25.5" hidden="1">
      <c r="A59" s="38"/>
      <c r="B59" s="38"/>
      <c r="C59" s="17" t="s">
        <v>157</v>
      </c>
      <c r="D59" s="30" t="s">
        <v>119</v>
      </c>
      <c r="E59" s="85"/>
      <c r="F59" s="85"/>
      <c r="G59" s="77" t="e">
        <f t="shared" si="0"/>
        <v>#DIV/0!</v>
      </c>
    </row>
    <row r="60" spans="1:7" s="16" customFormat="1" ht="30" customHeight="1">
      <c r="A60" s="14" t="s">
        <v>6</v>
      </c>
      <c r="B60" s="14" t="s">
        <v>39</v>
      </c>
      <c r="C60" s="15" t="s">
        <v>138</v>
      </c>
      <c r="D60" s="29" t="s">
        <v>96</v>
      </c>
      <c r="E60" s="83">
        <f>E88+E63+E65+E61+E73+E75+E80+E67+E69+E78+E71+E84+E86+E82</f>
        <v>156011.97</v>
      </c>
      <c r="F60" s="83">
        <f>F88+F63+F65+F61+F73+F75+F80+F67+F69+F78+F71+F84</f>
        <v>68528.59</v>
      </c>
      <c r="G60" s="77">
        <f t="shared" si="0"/>
        <v>43.925212917957509</v>
      </c>
    </row>
    <row r="61" spans="1:7" s="16" customFormat="1" ht="30" hidden="1" customHeight="1">
      <c r="A61" s="36"/>
      <c r="B61" s="36"/>
      <c r="C61" s="37" t="s">
        <v>99</v>
      </c>
      <c r="D61" s="32" t="s">
        <v>100</v>
      </c>
      <c r="E61" s="83">
        <f>E62</f>
        <v>0</v>
      </c>
      <c r="F61" s="83">
        <f>F62</f>
        <v>0</v>
      </c>
      <c r="G61" s="77" t="e">
        <f t="shared" si="0"/>
        <v>#DIV/0!</v>
      </c>
    </row>
    <row r="62" spans="1:7" s="16" customFormat="1" ht="30" hidden="1" customHeight="1">
      <c r="A62" s="36"/>
      <c r="B62" s="36"/>
      <c r="C62" s="34" t="s">
        <v>101</v>
      </c>
      <c r="D62" s="35" t="s">
        <v>102</v>
      </c>
      <c r="E62" s="83"/>
      <c r="F62" s="83"/>
      <c r="G62" s="77" t="e">
        <f t="shared" si="0"/>
        <v>#DIV/0!</v>
      </c>
    </row>
    <row r="63" spans="1:7" s="16" customFormat="1" ht="30" hidden="1" customHeight="1">
      <c r="A63" s="36"/>
      <c r="B63" s="36"/>
      <c r="C63" s="37" t="s">
        <v>83</v>
      </c>
      <c r="D63" s="32" t="s">
        <v>84</v>
      </c>
      <c r="E63" s="83">
        <f>E64</f>
        <v>0</v>
      </c>
      <c r="F63" s="83">
        <f>F64</f>
        <v>0</v>
      </c>
      <c r="G63" s="77" t="e">
        <f t="shared" si="0"/>
        <v>#DIV/0!</v>
      </c>
    </row>
    <row r="64" spans="1:7" s="23" customFormat="1" ht="30" hidden="1" customHeight="1">
      <c r="A64" s="33"/>
      <c r="B64" s="33"/>
      <c r="C64" s="34" t="s">
        <v>85</v>
      </c>
      <c r="D64" s="35" t="s">
        <v>86</v>
      </c>
      <c r="E64" s="82"/>
      <c r="F64" s="82"/>
      <c r="G64" s="77" t="e">
        <f t="shared" si="0"/>
        <v>#DIV/0!</v>
      </c>
    </row>
    <row r="65" spans="1:7" s="23" customFormat="1" ht="81" customHeight="1">
      <c r="A65" s="22"/>
      <c r="B65" s="22"/>
      <c r="C65" s="15" t="s">
        <v>139</v>
      </c>
      <c r="D65" s="29" t="s">
        <v>106</v>
      </c>
      <c r="E65" s="83">
        <f>E66</f>
        <v>86553.7</v>
      </c>
      <c r="F65" s="83">
        <f>F66</f>
        <v>49136.43</v>
      </c>
      <c r="G65" s="77">
        <f t="shared" si="0"/>
        <v>56.769878121905826</v>
      </c>
    </row>
    <row r="66" spans="1:7" s="23" customFormat="1" ht="77.25" customHeight="1">
      <c r="A66" s="22"/>
      <c r="B66" s="22"/>
      <c r="C66" s="17" t="s">
        <v>193</v>
      </c>
      <c r="D66" s="30" t="s">
        <v>194</v>
      </c>
      <c r="E66" s="82">
        <v>86553.7</v>
      </c>
      <c r="F66" s="82">
        <v>49136.43</v>
      </c>
      <c r="G66" s="78">
        <f t="shared" si="0"/>
        <v>56.769878121905826</v>
      </c>
    </row>
    <row r="67" spans="1:7" s="23" customFormat="1" ht="100.5" hidden="1" customHeight="1">
      <c r="A67" s="22"/>
      <c r="B67" s="22"/>
      <c r="C67" s="15" t="s">
        <v>181</v>
      </c>
      <c r="D67" s="29" t="s">
        <v>182</v>
      </c>
      <c r="E67" s="83">
        <f>E68</f>
        <v>0</v>
      </c>
      <c r="F67" s="93"/>
      <c r="G67" s="77"/>
    </row>
    <row r="68" spans="1:7" s="23" customFormat="1" ht="106.5" hidden="1" customHeight="1">
      <c r="A68" s="22"/>
      <c r="B68" s="22"/>
      <c r="C68" s="17" t="s">
        <v>228</v>
      </c>
      <c r="D68" s="30" t="s">
        <v>195</v>
      </c>
      <c r="E68" s="82"/>
      <c r="F68" s="82"/>
      <c r="G68" s="78"/>
    </row>
    <row r="69" spans="1:7" s="23" customFormat="1" ht="81.75" hidden="1" customHeight="1">
      <c r="A69" s="22"/>
      <c r="B69" s="22"/>
      <c r="C69" s="15" t="s">
        <v>183</v>
      </c>
      <c r="D69" s="29" t="s">
        <v>184</v>
      </c>
      <c r="E69" s="83">
        <f>E70</f>
        <v>0</v>
      </c>
      <c r="F69" s="93"/>
      <c r="G69" s="77"/>
    </row>
    <row r="70" spans="1:7" s="23" customFormat="1" ht="77.25" hidden="1" customHeight="1">
      <c r="A70" s="22"/>
      <c r="B70" s="22"/>
      <c r="C70" s="17" t="s">
        <v>229</v>
      </c>
      <c r="D70" s="30" t="s">
        <v>196</v>
      </c>
      <c r="E70" s="82"/>
      <c r="F70" s="82"/>
      <c r="G70" s="78"/>
    </row>
    <row r="71" spans="1:7" s="23" customFormat="1" ht="54" hidden="1" customHeight="1">
      <c r="A71" s="22"/>
      <c r="B71" s="22"/>
      <c r="C71" s="88" t="s">
        <v>248</v>
      </c>
      <c r="D71" s="89" t="s">
        <v>249</v>
      </c>
      <c r="E71" s="83">
        <f>E72</f>
        <v>0</v>
      </c>
      <c r="F71" s="15"/>
      <c r="G71" s="83"/>
    </row>
    <row r="72" spans="1:7" s="23" customFormat="1" ht="51" hidden="1" customHeight="1">
      <c r="A72" s="22"/>
      <c r="B72" s="22"/>
      <c r="C72" s="90" t="s">
        <v>250</v>
      </c>
      <c r="D72" s="91" t="s">
        <v>251</v>
      </c>
      <c r="E72" s="82"/>
      <c r="F72" s="17"/>
      <c r="G72" s="82"/>
    </row>
    <row r="73" spans="1:7" s="16" customFormat="1" ht="39.75" hidden="1" customHeight="1">
      <c r="A73" s="14"/>
      <c r="B73" s="14"/>
      <c r="C73" s="15" t="s">
        <v>158</v>
      </c>
      <c r="D73" s="29" t="s">
        <v>132</v>
      </c>
      <c r="E73" s="83">
        <f>E74</f>
        <v>0</v>
      </c>
      <c r="F73" s="83"/>
      <c r="G73" s="77"/>
    </row>
    <row r="74" spans="1:7" s="23" customFormat="1" ht="53.25" hidden="1" customHeight="1">
      <c r="A74" s="22"/>
      <c r="B74" s="22"/>
      <c r="C74" s="17" t="s">
        <v>197</v>
      </c>
      <c r="D74" s="30" t="s">
        <v>198</v>
      </c>
      <c r="E74" s="82"/>
      <c r="F74" s="82"/>
      <c r="G74" s="77"/>
    </row>
    <row r="75" spans="1:7" s="16" customFormat="1" ht="25.5" customHeight="1">
      <c r="A75" s="14"/>
      <c r="B75" s="14"/>
      <c r="C75" s="15" t="s">
        <v>140</v>
      </c>
      <c r="D75" s="29" t="s">
        <v>133</v>
      </c>
      <c r="E75" s="83">
        <f>E76</f>
        <v>1209.5999999999999</v>
      </c>
      <c r="F75" s="83">
        <f>F76+F77</f>
        <v>1209.5999999999999</v>
      </c>
      <c r="G75" s="77">
        <f t="shared" si="0"/>
        <v>100</v>
      </c>
    </row>
    <row r="76" spans="1:7" s="23" customFormat="1" ht="28.5" customHeight="1">
      <c r="A76" s="22"/>
      <c r="B76" s="22"/>
      <c r="C76" s="17" t="s">
        <v>255</v>
      </c>
      <c r="D76" s="30" t="s">
        <v>200</v>
      </c>
      <c r="E76" s="82">
        <v>1209.5999999999999</v>
      </c>
      <c r="F76" s="82">
        <v>1209.5999999999999</v>
      </c>
      <c r="G76" s="78">
        <f t="shared" si="0"/>
        <v>100</v>
      </c>
    </row>
    <row r="77" spans="1:7" s="23" customFormat="1" ht="28.5" hidden="1" customHeight="1">
      <c r="A77" s="22"/>
      <c r="B77" s="22"/>
      <c r="C77" s="17" t="s">
        <v>199</v>
      </c>
      <c r="D77" s="30" t="s">
        <v>200</v>
      </c>
      <c r="E77" s="82"/>
      <c r="F77" s="82"/>
      <c r="G77" s="78"/>
    </row>
    <row r="78" spans="1:7" s="23" customFormat="1" ht="28.5" hidden="1" customHeight="1">
      <c r="A78" s="22"/>
      <c r="B78" s="22"/>
      <c r="C78" s="15" t="s">
        <v>230</v>
      </c>
      <c r="D78" s="29" t="s">
        <v>231</v>
      </c>
      <c r="E78" s="83">
        <f>E79</f>
        <v>0</v>
      </c>
      <c r="F78" s="93"/>
      <c r="G78" s="77"/>
    </row>
    <row r="79" spans="1:7" s="23" customFormat="1" ht="28.5" hidden="1" customHeight="1">
      <c r="A79" s="22"/>
      <c r="B79" s="22"/>
      <c r="C79" s="17" t="s">
        <v>232</v>
      </c>
      <c r="D79" s="30" t="s">
        <v>233</v>
      </c>
      <c r="E79" s="82"/>
      <c r="F79" s="82"/>
      <c r="G79" s="78"/>
    </row>
    <row r="80" spans="1:7" s="16" customFormat="1" ht="22.5" customHeight="1">
      <c r="A80" s="14"/>
      <c r="B80" s="14"/>
      <c r="C80" s="15" t="s">
        <v>141</v>
      </c>
      <c r="D80" s="29" t="s">
        <v>134</v>
      </c>
      <c r="E80" s="83">
        <f>E81</f>
        <v>39</v>
      </c>
      <c r="F80" s="83"/>
      <c r="G80" s="77"/>
    </row>
    <row r="81" spans="1:7" s="23" customFormat="1" ht="28.5" customHeight="1">
      <c r="A81" s="22"/>
      <c r="B81" s="22"/>
      <c r="C81" s="17" t="s">
        <v>201</v>
      </c>
      <c r="D81" s="30" t="s">
        <v>202</v>
      </c>
      <c r="E81" s="82">
        <v>39</v>
      </c>
      <c r="F81" s="82"/>
      <c r="G81" s="78"/>
    </row>
    <row r="82" spans="1:7" s="16" customFormat="1" ht="28.5" customHeight="1">
      <c r="A82" s="14"/>
      <c r="B82" s="14"/>
      <c r="C82" s="15" t="s">
        <v>283</v>
      </c>
      <c r="D82" s="29" t="s">
        <v>281</v>
      </c>
      <c r="E82" s="83">
        <f>E83</f>
        <v>3000</v>
      </c>
      <c r="F82" s="83"/>
      <c r="G82" s="77"/>
    </row>
    <row r="83" spans="1:7" s="23" customFormat="1" ht="28.5" customHeight="1">
      <c r="A83" s="22"/>
      <c r="B83" s="22"/>
      <c r="C83" s="17" t="s">
        <v>284</v>
      </c>
      <c r="D83" s="30" t="s">
        <v>282</v>
      </c>
      <c r="E83" s="82">
        <v>3000</v>
      </c>
      <c r="F83" s="82"/>
      <c r="G83" s="78"/>
    </row>
    <row r="84" spans="1:7" s="23" customFormat="1" ht="28.5" hidden="1" customHeight="1">
      <c r="A84" s="22"/>
      <c r="B84" s="22"/>
      <c r="C84" s="15" t="s">
        <v>256</v>
      </c>
      <c r="D84" s="29" t="s">
        <v>258</v>
      </c>
      <c r="E84" s="93">
        <f>E85</f>
        <v>0</v>
      </c>
      <c r="F84" s="93"/>
      <c r="G84" s="77"/>
    </row>
    <row r="85" spans="1:7" s="23" customFormat="1" ht="39.75" hidden="1" customHeight="1">
      <c r="A85" s="22"/>
      <c r="B85" s="22"/>
      <c r="C85" s="17" t="s">
        <v>257</v>
      </c>
      <c r="D85" s="30" t="s">
        <v>259</v>
      </c>
      <c r="E85" s="82"/>
      <c r="F85" s="82"/>
      <c r="G85" s="78"/>
    </row>
    <row r="86" spans="1:7" s="23" customFormat="1" ht="54.75" hidden="1" customHeight="1">
      <c r="A86" s="22"/>
      <c r="B86" s="22"/>
      <c r="C86" s="95" t="s">
        <v>260</v>
      </c>
      <c r="D86" s="96" t="s">
        <v>261</v>
      </c>
      <c r="E86" s="83">
        <f>E87</f>
        <v>0</v>
      </c>
      <c r="F86" s="83"/>
      <c r="G86" s="83"/>
    </row>
    <row r="87" spans="1:7" s="23" customFormat="1" ht="56.25" hidden="1" customHeight="1">
      <c r="A87" s="22"/>
      <c r="B87" s="22"/>
      <c r="C87" s="97" t="s">
        <v>262</v>
      </c>
      <c r="D87" s="98" t="s">
        <v>263</v>
      </c>
      <c r="E87" s="82"/>
      <c r="F87" s="17"/>
      <c r="G87" s="82"/>
    </row>
    <row r="88" spans="1:7" s="16" customFormat="1" ht="20.25" customHeight="1">
      <c r="A88" s="14"/>
      <c r="B88" s="14"/>
      <c r="C88" s="40" t="s">
        <v>142</v>
      </c>
      <c r="D88" s="41" t="s">
        <v>60</v>
      </c>
      <c r="E88" s="86">
        <f>E89</f>
        <v>65209.67</v>
      </c>
      <c r="F88" s="86">
        <f>F89</f>
        <v>18182.559999999998</v>
      </c>
      <c r="G88" s="77">
        <f t="shared" si="0"/>
        <v>27.883226521465293</v>
      </c>
    </row>
    <row r="89" spans="1:7" s="16" customFormat="1" ht="20.25" customHeight="1">
      <c r="A89" s="14"/>
      <c r="B89" s="14"/>
      <c r="C89" s="40" t="s">
        <v>206</v>
      </c>
      <c r="D89" s="41" t="s">
        <v>204</v>
      </c>
      <c r="E89" s="86">
        <f>E90+E92+E91</f>
        <v>65209.67</v>
      </c>
      <c r="F89" s="86">
        <f>F90+F92+F91</f>
        <v>18182.559999999998</v>
      </c>
      <c r="G89" s="77">
        <f t="shared" si="0"/>
        <v>27.883226521465293</v>
      </c>
    </row>
    <row r="90" spans="1:7" s="10" customFormat="1" ht="19.5" customHeight="1">
      <c r="A90" s="42"/>
      <c r="B90" s="42"/>
      <c r="C90" s="43" t="s">
        <v>243</v>
      </c>
      <c r="D90" s="44" t="s">
        <v>204</v>
      </c>
      <c r="E90" s="85">
        <v>752.4</v>
      </c>
      <c r="F90" s="85"/>
      <c r="G90" s="77"/>
    </row>
    <row r="91" spans="1:7" s="10" customFormat="1" ht="19.5" customHeight="1">
      <c r="A91" s="45"/>
      <c r="B91" s="45"/>
      <c r="C91" s="43" t="s">
        <v>203</v>
      </c>
      <c r="D91" s="44" t="s">
        <v>204</v>
      </c>
      <c r="E91" s="85">
        <v>45962</v>
      </c>
      <c r="F91" s="85">
        <v>14156.3</v>
      </c>
      <c r="G91" s="78">
        <f t="shared" si="0"/>
        <v>30.800008702841474</v>
      </c>
    </row>
    <row r="92" spans="1:7" s="10" customFormat="1" ht="18.75" customHeight="1">
      <c r="A92" s="45"/>
      <c r="B92" s="45"/>
      <c r="C92" s="43" t="s">
        <v>205</v>
      </c>
      <c r="D92" s="44" t="s">
        <v>204</v>
      </c>
      <c r="E92" s="87">
        <v>18495.27</v>
      </c>
      <c r="F92" s="87">
        <v>4026.26</v>
      </c>
      <c r="G92" s="78">
        <f t="shared" si="0"/>
        <v>21.769133405459883</v>
      </c>
    </row>
    <row r="93" spans="1:7" s="16" customFormat="1" ht="28.5" customHeight="1">
      <c r="A93" s="14" t="s">
        <v>6</v>
      </c>
      <c r="B93" s="14" t="s">
        <v>40</v>
      </c>
      <c r="C93" s="46" t="s">
        <v>143</v>
      </c>
      <c r="D93" s="41" t="s">
        <v>116</v>
      </c>
      <c r="E93" s="83">
        <f>E94+E110+E108+E102+E112+E98+E100+E104+E106</f>
        <v>27064.240000000002</v>
      </c>
      <c r="F93" s="83">
        <f>F94+F110+F108+F102+F112+F98+F100+F104+F106</f>
        <v>4550.51</v>
      </c>
      <c r="G93" s="77">
        <f t="shared" si="0"/>
        <v>16.81373650248446</v>
      </c>
    </row>
    <row r="94" spans="1:7" s="8" customFormat="1" ht="26.25" customHeight="1">
      <c r="A94" s="28"/>
      <c r="B94" s="28"/>
      <c r="C94" s="40" t="s">
        <v>144</v>
      </c>
      <c r="D94" s="41" t="s">
        <v>68</v>
      </c>
      <c r="E94" s="83">
        <f>E95+E96+E97</f>
        <v>9137.630000000001</v>
      </c>
      <c r="F94" s="83">
        <f>F95+F96+F97</f>
        <v>1206.52</v>
      </c>
      <c r="G94" s="77">
        <f t="shared" si="0"/>
        <v>13.203861395131996</v>
      </c>
    </row>
    <row r="95" spans="1:7" s="10" customFormat="1" ht="28.5" customHeight="1">
      <c r="A95" s="45"/>
      <c r="B95" s="45"/>
      <c r="C95" s="43" t="s">
        <v>234</v>
      </c>
      <c r="D95" s="44" t="s">
        <v>207</v>
      </c>
      <c r="E95" s="85">
        <v>3787</v>
      </c>
      <c r="F95" s="85">
        <v>1068.93</v>
      </c>
      <c r="G95" s="78">
        <f t="shared" si="0"/>
        <v>28.226300501716402</v>
      </c>
    </row>
    <row r="96" spans="1:7" s="10" customFormat="1" ht="27.75" hidden="1" customHeight="1">
      <c r="A96" s="45"/>
      <c r="B96" s="45"/>
      <c r="C96" s="43" t="s">
        <v>208</v>
      </c>
      <c r="D96" s="44" t="s">
        <v>207</v>
      </c>
      <c r="E96" s="85"/>
      <c r="F96" s="85"/>
      <c r="G96" s="78" t="e">
        <f t="shared" ref="G96:G142" si="1">F96/E96*100</f>
        <v>#DIV/0!</v>
      </c>
    </row>
    <row r="97" spans="1:7" s="10" customFormat="1" ht="27" customHeight="1">
      <c r="A97" s="45"/>
      <c r="B97" s="45"/>
      <c r="C97" s="43" t="s">
        <v>209</v>
      </c>
      <c r="D97" s="44" t="s">
        <v>207</v>
      </c>
      <c r="E97" s="85">
        <v>5350.63</v>
      </c>
      <c r="F97" s="85">
        <v>137.59</v>
      </c>
      <c r="G97" s="78">
        <f t="shared" si="1"/>
        <v>2.5714728919772063</v>
      </c>
    </row>
    <row r="98" spans="1:7" s="8" customFormat="1" ht="40.5" customHeight="1">
      <c r="A98" s="28"/>
      <c r="B98" s="28"/>
      <c r="C98" s="40" t="s">
        <v>145</v>
      </c>
      <c r="D98" s="41" t="s">
        <v>276</v>
      </c>
      <c r="E98" s="86">
        <f>E99</f>
        <v>2175</v>
      </c>
      <c r="F98" s="86">
        <f>F99</f>
        <v>431.89</v>
      </c>
      <c r="G98" s="77">
        <f t="shared" si="1"/>
        <v>19.857011494252873</v>
      </c>
    </row>
    <row r="99" spans="1:7" s="10" customFormat="1" ht="54" customHeight="1">
      <c r="A99" s="45"/>
      <c r="B99" s="45"/>
      <c r="C99" s="43" t="s">
        <v>235</v>
      </c>
      <c r="D99" s="44" t="s">
        <v>277</v>
      </c>
      <c r="E99" s="85">
        <v>2175</v>
      </c>
      <c r="F99" s="85">
        <v>431.89</v>
      </c>
      <c r="G99" s="78">
        <f t="shared" si="1"/>
        <v>19.857011494252873</v>
      </c>
    </row>
    <row r="100" spans="1:7" s="8" customFormat="1" ht="65.25" customHeight="1">
      <c r="A100" s="28"/>
      <c r="B100" s="28"/>
      <c r="C100" s="40" t="s">
        <v>146</v>
      </c>
      <c r="D100" s="41" t="s">
        <v>105</v>
      </c>
      <c r="E100" s="86">
        <f>E101</f>
        <v>125</v>
      </c>
      <c r="F100" s="86">
        <f>F101</f>
        <v>33.4</v>
      </c>
      <c r="G100" s="77">
        <f t="shared" si="1"/>
        <v>26.72</v>
      </c>
    </row>
    <row r="101" spans="1:7" s="10" customFormat="1" ht="64.5" customHeight="1">
      <c r="A101" s="48"/>
      <c r="B101" s="48"/>
      <c r="C101" s="43" t="s">
        <v>236</v>
      </c>
      <c r="D101" s="44" t="s">
        <v>210</v>
      </c>
      <c r="E101" s="85">
        <v>125</v>
      </c>
      <c r="F101" s="85">
        <v>33.4</v>
      </c>
      <c r="G101" s="78">
        <f t="shared" si="1"/>
        <v>26.72</v>
      </c>
    </row>
    <row r="102" spans="1:7" s="10" customFormat="1" ht="54" hidden="1" customHeight="1">
      <c r="A102" s="48"/>
      <c r="B102" s="48"/>
      <c r="C102" s="40" t="s">
        <v>147</v>
      </c>
      <c r="D102" s="50" t="s">
        <v>278</v>
      </c>
      <c r="E102" s="83">
        <f>E103</f>
        <v>0</v>
      </c>
      <c r="F102" s="83"/>
      <c r="G102" s="77"/>
    </row>
    <row r="103" spans="1:7" s="10" customFormat="1" ht="49.5" hidden="1" customHeight="1">
      <c r="A103" s="48"/>
      <c r="B103" s="48"/>
      <c r="C103" s="43" t="s">
        <v>211</v>
      </c>
      <c r="D103" s="51" t="s">
        <v>279</v>
      </c>
      <c r="E103" s="82"/>
      <c r="F103" s="82"/>
      <c r="G103" s="78"/>
    </row>
    <row r="104" spans="1:7" s="10" customFormat="1" ht="39.75" customHeight="1">
      <c r="A104" s="48"/>
      <c r="B104" s="48"/>
      <c r="C104" s="40" t="s">
        <v>148</v>
      </c>
      <c r="D104" s="41" t="s">
        <v>245</v>
      </c>
      <c r="E104" s="83">
        <f>E105</f>
        <v>407.88</v>
      </c>
      <c r="F104" s="83">
        <f>F105</f>
        <v>79.8</v>
      </c>
      <c r="G104" s="77">
        <f t="shared" si="1"/>
        <v>19.564577817005002</v>
      </c>
    </row>
    <row r="105" spans="1:7" s="10" customFormat="1" ht="57.75" customHeight="1">
      <c r="A105" s="48"/>
      <c r="B105" s="48"/>
      <c r="C105" s="43" t="s">
        <v>214</v>
      </c>
      <c r="D105" s="44" t="s">
        <v>244</v>
      </c>
      <c r="E105" s="82">
        <v>407.88</v>
      </c>
      <c r="F105" s="82">
        <v>79.8</v>
      </c>
      <c r="G105" s="78">
        <f t="shared" si="1"/>
        <v>19.564577817005002</v>
      </c>
    </row>
    <row r="106" spans="1:7" s="10" customFormat="1" ht="48.75" customHeight="1">
      <c r="A106" s="48"/>
      <c r="B106" s="48"/>
      <c r="C106" s="46" t="s">
        <v>149</v>
      </c>
      <c r="D106" s="41" t="s">
        <v>123</v>
      </c>
      <c r="E106" s="83">
        <f>E107</f>
        <v>1.43</v>
      </c>
      <c r="F106" s="83"/>
      <c r="G106" s="77"/>
    </row>
    <row r="107" spans="1:7" s="10" customFormat="1" ht="51" customHeight="1">
      <c r="A107" s="48"/>
      <c r="B107" s="48"/>
      <c r="C107" s="47" t="s">
        <v>212</v>
      </c>
      <c r="D107" s="44" t="s">
        <v>213</v>
      </c>
      <c r="E107" s="82">
        <v>1.43</v>
      </c>
      <c r="F107" s="82"/>
      <c r="G107" s="78"/>
    </row>
    <row r="108" spans="1:7" s="39" customFormat="1" ht="30.75" hidden="1" customHeight="1">
      <c r="A108" s="38"/>
      <c r="B108" s="38"/>
      <c r="C108" s="40" t="s">
        <v>185</v>
      </c>
      <c r="D108" s="41" t="s">
        <v>186</v>
      </c>
      <c r="E108" s="83">
        <f>E109</f>
        <v>0</v>
      </c>
      <c r="F108" s="83"/>
      <c r="G108" s="77"/>
    </row>
    <row r="109" spans="1:7" s="39" customFormat="1" ht="30" hidden="1" customHeight="1">
      <c r="A109" s="38"/>
      <c r="B109" s="38"/>
      <c r="C109" s="43" t="s">
        <v>215</v>
      </c>
      <c r="D109" s="44" t="s">
        <v>216</v>
      </c>
      <c r="E109" s="85"/>
      <c r="F109" s="85"/>
      <c r="G109" s="77"/>
    </row>
    <row r="110" spans="1:7" s="8" customFormat="1" ht="39" hidden="1" customHeight="1">
      <c r="A110" s="28"/>
      <c r="B110" s="28"/>
      <c r="C110" s="40"/>
      <c r="D110" s="41"/>
      <c r="E110" s="86">
        <f>E111</f>
        <v>0</v>
      </c>
      <c r="F110" s="86">
        <f>F111</f>
        <v>0</v>
      </c>
      <c r="G110" s="77" t="e">
        <f t="shared" si="1"/>
        <v>#DIV/0!</v>
      </c>
    </row>
    <row r="111" spans="1:7" s="39" customFormat="1" hidden="1">
      <c r="A111" s="38"/>
      <c r="B111" s="38"/>
      <c r="C111" s="49"/>
      <c r="D111" s="44"/>
      <c r="E111" s="85"/>
      <c r="F111" s="85"/>
      <c r="G111" s="77" t="e">
        <f t="shared" si="1"/>
        <v>#DIV/0!</v>
      </c>
    </row>
    <row r="112" spans="1:7" s="10" customFormat="1" ht="19.5" customHeight="1">
      <c r="A112" s="48"/>
      <c r="B112" s="48"/>
      <c r="C112" s="52" t="s">
        <v>150</v>
      </c>
      <c r="D112" s="50" t="s">
        <v>103</v>
      </c>
      <c r="E112" s="83">
        <f>E113</f>
        <v>15217.3</v>
      </c>
      <c r="F112" s="83">
        <f>F113+F115</f>
        <v>2798.9</v>
      </c>
      <c r="G112" s="77">
        <f t="shared" si="1"/>
        <v>18.392881785862144</v>
      </c>
    </row>
    <row r="113" spans="1:7" s="10" customFormat="1" ht="19.5" customHeight="1">
      <c r="A113" s="48"/>
      <c r="B113" s="48"/>
      <c r="C113" s="52" t="s">
        <v>219</v>
      </c>
      <c r="D113" s="50" t="s">
        <v>217</v>
      </c>
      <c r="E113" s="83">
        <f>E114</f>
        <v>15217.3</v>
      </c>
      <c r="F113" s="83">
        <f>F114</f>
        <v>2798.9</v>
      </c>
      <c r="G113" s="77">
        <f t="shared" si="1"/>
        <v>18.392881785862144</v>
      </c>
    </row>
    <row r="114" spans="1:7" s="10" customFormat="1" ht="18.75" customHeight="1">
      <c r="A114" s="45"/>
      <c r="B114" s="45"/>
      <c r="C114" s="53" t="s">
        <v>237</v>
      </c>
      <c r="D114" s="51" t="s">
        <v>217</v>
      </c>
      <c r="E114" s="82">
        <v>15217.3</v>
      </c>
      <c r="F114" s="82">
        <v>2798.9</v>
      </c>
      <c r="G114" s="78">
        <f t="shared" si="1"/>
        <v>18.392881785862144</v>
      </c>
    </row>
    <row r="115" spans="1:7" s="10" customFormat="1" ht="18.75" hidden="1" customHeight="1">
      <c r="A115" s="45"/>
      <c r="B115" s="45"/>
      <c r="C115" s="53" t="s">
        <v>218</v>
      </c>
      <c r="D115" s="51" t="s">
        <v>217</v>
      </c>
      <c r="E115" s="82"/>
      <c r="F115" s="82"/>
      <c r="G115" s="78" t="e">
        <f t="shared" si="1"/>
        <v>#DIV/0!</v>
      </c>
    </row>
    <row r="116" spans="1:7" s="8" customFormat="1" ht="21.75" customHeight="1">
      <c r="A116" s="28"/>
      <c r="B116" s="28"/>
      <c r="C116" s="52" t="s">
        <v>151</v>
      </c>
      <c r="D116" s="41" t="s">
        <v>73</v>
      </c>
      <c r="E116" s="83">
        <f>E117+E119+E123+E121</f>
        <v>5117.1000000000004</v>
      </c>
      <c r="F116" s="83"/>
      <c r="G116" s="77"/>
    </row>
    <row r="117" spans="1:7" s="8" customFormat="1" ht="51.75" hidden="1" customHeight="1">
      <c r="A117" s="28"/>
      <c r="B117" s="28"/>
      <c r="C117" s="52"/>
      <c r="D117" s="41"/>
      <c r="E117" s="83"/>
      <c r="F117" s="83"/>
      <c r="G117" s="77"/>
    </row>
    <row r="118" spans="1:7" s="8" customFormat="1" ht="49.5" hidden="1" customHeight="1">
      <c r="A118" s="28"/>
      <c r="B118" s="28"/>
      <c r="C118" s="53"/>
      <c r="D118" s="44"/>
      <c r="E118" s="82"/>
      <c r="F118" s="82"/>
      <c r="G118" s="78"/>
    </row>
    <row r="119" spans="1:7" s="8" customFormat="1" ht="49.5" hidden="1" customHeight="1">
      <c r="A119" s="28"/>
      <c r="B119" s="28"/>
      <c r="C119" s="52" t="s">
        <v>152</v>
      </c>
      <c r="D119" s="41" t="s">
        <v>120</v>
      </c>
      <c r="E119" s="83">
        <f>E120</f>
        <v>0</v>
      </c>
      <c r="F119" s="83"/>
      <c r="G119" s="77"/>
    </row>
    <row r="120" spans="1:7" s="8" customFormat="1" ht="39.75" hidden="1" customHeight="1">
      <c r="A120" s="28"/>
      <c r="B120" s="28"/>
      <c r="C120" s="53" t="s">
        <v>153</v>
      </c>
      <c r="D120" s="44" t="s">
        <v>121</v>
      </c>
      <c r="E120" s="82"/>
      <c r="F120" s="82"/>
      <c r="G120" s="77"/>
    </row>
    <row r="121" spans="1:7" s="8" customFormat="1" ht="39.75" hidden="1" customHeight="1">
      <c r="A121" s="28"/>
      <c r="B121" s="28"/>
      <c r="C121" s="52" t="s">
        <v>161</v>
      </c>
      <c r="D121" s="50" t="s">
        <v>159</v>
      </c>
      <c r="E121" s="83">
        <f>E122</f>
        <v>0</v>
      </c>
      <c r="F121" s="83"/>
      <c r="G121" s="77"/>
    </row>
    <row r="122" spans="1:7" s="8" customFormat="1" ht="50.25" hidden="1" customHeight="1">
      <c r="A122" s="28"/>
      <c r="B122" s="28"/>
      <c r="C122" s="67" t="s">
        <v>162</v>
      </c>
      <c r="D122" s="68" t="s">
        <v>160</v>
      </c>
      <c r="E122" s="82"/>
      <c r="F122" s="82"/>
      <c r="G122" s="77"/>
    </row>
    <row r="123" spans="1:7" s="8" customFormat="1" ht="18" customHeight="1">
      <c r="A123" s="28"/>
      <c r="B123" s="28"/>
      <c r="C123" s="69" t="s">
        <v>163</v>
      </c>
      <c r="D123" s="70" t="s">
        <v>164</v>
      </c>
      <c r="E123" s="83">
        <f>E125+E124</f>
        <v>5117.1000000000004</v>
      </c>
      <c r="F123" s="83"/>
      <c r="G123" s="77"/>
    </row>
    <row r="124" spans="1:7" s="8" customFormat="1" ht="29.25" customHeight="1">
      <c r="A124" s="28"/>
      <c r="B124" s="28"/>
      <c r="C124" s="71" t="s">
        <v>264</v>
      </c>
      <c r="D124" s="72" t="s">
        <v>220</v>
      </c>
      <c r="E124" s="99">
        <v>60</v>
      </c>
      <c r="F124" s="99"/>
      <c r="G124" s="78"/>
    </row>
    <row r="125" spans="1:7" s="39" customFormat="1" ht="27.75" customHeight="1">
      <c r="A125" s="38"/>
      <c r="B125" s="38"/>
      <c r="C125" s="71" t="s">
        <v>238</v>
      </c>
      <c r="D125" s="72" t="s">
        <v>220</v>
      </c>
      <c r="E125" s="82">
        <v>5057.1000000000004</v>
      </c>
      <c r="F125" s="82"/>
      <c r="G125" s="78"/>
    </row>
    <row r="126" spans="1:7" s="8" customFormat="1" ht="25.5" hidden="1" customHeight="1">
      <c r="A126" s="28"/>
      <c r="B126" s="28"/>
      <c r="C126" s="52" t="s">
        <v>107</v>
      </c>
      <c r="D126" s="50" t="s">
        <v>108</v>
      </c>
      <c r="E126" s="83">
        <f>E127</f>
        <v>0</v>
      </c>
      <c r="F126" s="83">
        <f>F127</f>
        <v>0</v>
      </c>
      <c r="G126" s="77" t="e">
        <f t="shared" si="1"/>
        <v>#DIV/0!</v>
      </c>
    </row>
    <row r="127" spans="1:7" s="8" customFormat="1" ht="27.75" hidden="1" customHeight="1">
      <c r="A127" s="28"/>
      <c r="B127" s="28"/>
      <c r="C127" s="53" t="s">
        <v>154</v>
      </c>
      <c r="D127" s="51" t="s">
        <v>109</v>
      </c>
      <c r="E127" s="82">
        <f>E128</f>
        <v>0</v>
      </c>
      <c r="F127" s="82">
        <f>F128</f>
        <v>0</v>
      </c>
      <c r="G127" s="77" t="e">
        <f t="shared" si="1"/>
        <v>#DIV/0!</v>
      </c>
    </row>
    <row r="128" spans="1:7" s="8" customFormat="1" ht="37.5" hidden="1" customHeight="1">
      <c r="A128" s="28"/>
      <c r="B128" s="28"/>
      <c r="C128" s="53" t="s">
        <v>155</v>
      </c>
      <c r="D128" s="51" t="s">
        <v>110</v>
      </c>
      <c r="E128" s="82"/>
      <c r="F128" s="82"/>
      <c r="G128" s="77" t="e">
        <f t="shared" si="1"/>
        <v>#DIV/0!</v>
      </c>
    </row>
    <row r="129" spans="1:7" s="8" customFormat="1" ht="31.5" hidden="1" customHeight="1">
      <c r="A129" s="28"/>
      <c r="B129" s="28"/>
      <c r="C129" s="52" t="s">
        <v>130</v>
      </c>
      <c r="D129" s="50" t="s">
        <v>131</v>
      </c>
      <c r="E129" s="83">
        <f>E130</f>
        <v>0</v>
      </c>
      <c r="F129" s="83">
        <f>F130</f>
        <v>0</v>
      </c>
      <c r="G129" s="77" t="e">
        <f t="shared" si="1"/>
        <v>#DIV/0!</v>
      </c>
    </row>
    <row r="130" spans="1:7" s="8" customFormat="1" ht="27" hidden="1" customHeight="1">
      <c r="A130" s="28"/>
      <c r="B130" s="28"/>
      <c r="C130" s="69" t="s">
        <v>265</v>
      </c>
      <c r="D130" s="100" t="s">
        <v>266</v>
      </c>
      <c r="E130" s="93">
        <f>E131+E134</f>
        <v>0</v>
      </c>
      <c r="F130" s="93">
        <f>F131+F134</f>
        <v>0</v>
      </c>
      <c r="G130" s="77" t="e">
        <f t="shared" si="1"/>
        <v>#DIV/0!</v>
      </c>
    </row>
    <row r="131" spans="1:7" s="8" customFormat="1" ht="37.5" hidden="1" customHeight="1">
      <c r="A131" s="28"/>
      <c r="B131" s="28"/>
      <c r="C131" s="53" t="s">
        <v>267</v>
      </c>
      <c r="D131" s="51" t="s">
        <v>268</v>
      </c>
      <c r="E131" s="82">
        <f>E132+E133</f>
        <v>0</v>
      </c>
      <c r="F131" s="82">
        <f>F132+F133</f>
        <v>0</v>
      </c>
      <c r="G131" s="78" t="e">
        <f t="shared" si="1"/>
        <v>#DIV/0!</v>
      </c>
    </row>
    <row r="132" spans="1:7" s="8" customFormat="1" ht="37.5" hidden="1" customHeight="1">
      <c r="A132" s="28"/>
      <c r="B132" s="28"/>
      <c r="C132" s="53" t="s">
        <v>269</v>
      </c>
      <c r="D132" s="51" t="s">
        <v>268</v>
      </c>
      <c r="E132" s="82"/>
      <c r="F132" s="82"/>
      <c r="G132" s="78" t="e">
        <f t="shared" si="1"/>
        <v>#DIV/0!</v>
      </c>
    </row>
    <row r="133" spans="1:7" s="8" customFormat="1" ht="37.5" hidden="1" customHeight="1">
      <c r="A133" s="28"/>
      <c r="B133" s="28"/>
      <c r="C133" s="53" t="s">
        <v>270</v>
      </c>
      <c r="D133" s="51" t="s">
        <v>268</v>
      </c>
      <c r="E133" s="82"/>
      <c r="F133" s="82"/>
      <c r="G133" s="77"/>
    </row>
    <row r="134" spans="1:7" s="8" customFormat="1" ht="37.5" hidden="1" customHeight="1">
      <c r="A134" s="28"/>
      <c r="B134" s="28"/>
      <c r="C134" s="53" t="s">
        <v>271</v>
      </c>
      <c r="D134" s="51" t="s">
        <v>272</v>
      </c>
      <c r="E134" s="82">
        <f>E135</f>
        <v>0</v>
      </c>
      <c r="F134" s="82"/>
      <c r="G134" s="77"/>
    </row>
    <row r="135" spans="1:7" s="8" customFormat="1" ht="28.5" hidden="1" customHeight="1">
      <c r="A135" s="28"/>
      <c r="B135" s="28"/>
      <c r="C135" s="53" t="s">
        <v>273</v>
      </c>
      <c r="D135" s="51" t="s">
        <v>272</v>
      </c>
      <c r="E135" s="82"/>
      <c r="F135" s="82"/>
      <c r="G135" s="77"/>
    </row>
    <row r="136" spans="1:7" s="8" customFormat="1" ht="22.5" customHeight="1">
      <c r="A136" s="28"/>
      <c r="B136" s="28"/>
      <c r="C136" s="52" t="s">
        <v>113</v>
      </c>
      <c r="D136" s="50" t="s">
        <v>114</v>
      </c>
      <c r="E136" s="83">
        <f>E137</f>
        <v>3</v>
      </c>
      <c r="F136" s="83"/>
      <c r="G136" s="77"/>
    </row>
    <row r="137" spans="1:7" s="8" customFormat="1" ht="27.75" customHeight="1">
      <c r="A137" s="28"/>
      <c r="B137" s="28"/>
      <c r="C137" s="53" t="s">
        <v>221</v>
      </c>
      <c r="D137" s="51" t="s">
        <v>222</v>
      </c>
      <c r="E137" s="82">
        <f>E138+E139</f>
        <v>3</v>
      </c>
      <c r="F137" s="82"/>
      <c r="G137" s="78"/>
    </row>
    <row r="138" spans="1:7" s="8" customFormat="1" ht="37.5" customHeight="1">
      <c r="A138" s="28"/>
      <c r="B138" s="28"/>
      <c r="C138" s="53" t="s">
        <v>223</v>
      </c>
      <c r="D138" s="51" t="s">
        <v>224</v>
      </c>
      <c r="E138" s="85">
        <v>3</v>
      </c>
      <c r="F138" s="85"/>
      <c r="G138" s="78"/>
    </row>
    <row r="139" spans="1:7" s="8" customFormat="1" ht="27.75" hidden="1" customHeight="1">
      <c r="A139" s="28"/>
      <c r="B139" s="28"/>
      <c r="C139" s="53" t="s">
        <v>122</v>
      </c>
      <c r="D139" s="51" t="s">
        <v>115</v>
      </c>
      <c r="E139" s="82"/>
      <c r="F139" s="82"/>
      <c r="G139" s="77"/>
    </row>
    <row r="140" spans="1:7" s="8" customFormat="1" ht="37.5" hidden="1" customHeight="1">
      <c r="A140" s="28"/>
      <c r="B140" s="28"/>
      <c r="C140" s="54" t="s">
        <v>111</v>
      </c>
      <c r="D140" s="55" t="s">
        <v>112</v>
      </c>
      <c r="E140" s="83">
        <f>E141</f>
        <v>0</v>
      </c>
      <c r="F140" s="83">
        <f>F141</f>
        <v>0</v>
      </c>
      <c r="G140" s="77" t="e">
        <f t="shared" si="1"/>
        <v>#DIV/0!</v>
      </c>
    </row>
    <row r="141" spans="1:7" s="8" customFormat="1" ht="37.5" hidden="1" customHeight="1">
      <c r="A141" s="28"/>
      <c r="B141" s="28"/>
      <c r="C141" s="54" t="s">
        <v>246</v>
      </c>
      <c r="D141" s="55" t="s">
        <v>252</v>
      </c>
      <c r="E141" s="83">
        <f>E142</f>
        <v>0</v>
      </c>
      <c r="F141" s="83">
        <f>F142+F143</f>
        <v>0</v>
      </c>
      <c r="G141" s="77" t="e">
        <f t="shared" si="1"/>
        <v>#DIV/0!</v>
      </c>
    </row>
    <row r="142" spans="1:7" s="8" customFormat="1" ht="37.5" hidden="1" customHeight="1">
      <c r="A142" s="28"/>
      <c r="B142" s="28"/>
      <c r="C142" s="56" t="s">
        <v>247</v>
      </c>
      <c r="D142" s="57" t="s">
        <v>253</v>
      </c>
      <c r="E142" s="82"/>
      <c r="F142" s="82"/>
      <c r="G142" s="77" t="e">
        <f t="shared" si="1"/>
        <v>#DIV/0!</v>
      </c>
    </row>
    <row r="143" spans="1:7" s="8" customFormat="1" ht="37.5" hidden="1" customHeight="1">
      <c r="A143" s="28"/>
      <c r="B143" s="28"/>
      <c r="C143" s="56" t="s">
        <v>254</v>
      </c>
      <c r="D143" s="57" t="s">
        <v>253</v>
      </c>
      <c r="E143" s="82"/>
      <c r="F143" s="82"/>
      <c r="G143" s="77"/>
    </row>
    <row r="144" spans="1:7" s="16" customFormat="1" ht="25.5">
      <c r="A144" s="14" t="s">
        <v>6</v>
      </c>
      <c r="B144" s="14" t="s">
        <v>34</v>
      </c>
      <c r="C144" s="15"/>
      <c r="D144" s="12" t="s">
        <v>44</v>
      </c>
      <c r="E144" s="83">
        <f>E9+E53</f>
        <v>302184.96999999997</v>
      </c>
      <c r="F144" s="83">
        <f>F9+F53</f>
        <v>97477.349999999991</v>
      </c>
      <c r="G144" s="77">
        <f>F144/E144*100</f>
        <v>32.257511020485232</v>
      </c>
    </row>
    <row r="145" spans="4:7">
      <c r="E145" s="74"/>
      <c r="F145" s="94"/>
      <c r="G145" s="20"/>
    </row>
    <row r="146" spans="4:7">
      <c r="E146" s="74"/>
      <c r="F146" s="94"/>
      <c r="G146" s="20"/>
    </row>
    <row r="147" spans="4:7">
      <c r="E147" s="74"/>
      <c r="F147" s="94"/>
      <c r="G147" s="20"/>
    </row>
    <row r="148" spans="4:7">
      <c r="D148" s="26"/>
    </row>
    <row r="153" spans="4:7">
      <c r="D153" s="25" t="s">
        <v>176</v>
      </c>
    </row>
  </sheetData>
  <mergeCells count="4">
    <mergeCell ref="D4:G4"/>
    <mergeCell ref="C5:G5"/>
    <mergeCell ref="C6:G6"/>
    <mergeCell ref="I8:L8"/>
  </mergeCells>
  <phoneticPr fontId="2" type="noConversion"/>
  <pageMargins left="0.59055118110236227" right="0.59055118110236227" top="0.39370078740157483" bottom="0.19685039370078741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4" sqref="B34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CIFT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SL</cp:lastModifiedBy>
  <cp:lastPrinted>2021-04-22T10:49:39Z</cp:lastPrinted>
  <dcterms:created xsi:type="dcterms:W3CDTF">2005-07-27T05:19:43Z</dcterms:created>
  <dcterms:modified xsi:type="dcterms:W3CDTF">2025-05-22T08:01:11Z</dcterms:modified>
</cp:coreProperties>
</file>