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21600" windowHeight="9600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58" i="2" l="1"/>
  <c r="J58" i="2"/>
  <c r="I58" i="2"/>
  <c r="H58" i="2"/>
  <c r="G58" i="2"/>
  <c r="F58" i="2"/>
  <c r="E58" i="2"/>
  <c r="D58" i="2"/>
  <c r="C58" i="2"/>
  <c r="K55" i="2"/>
  <c r="J55" i="2"/>
  <c r="I55" i="2"/>
  <c r="H55" i="2"/>
  <c r="G55" i="2"/>
  <c r="F55" i="2"/>
  <c r="E55" i="2"/>
  <c r="D55" i="2"/>
  <c r="C55" i="2"/>
  <c r="K48" i="2"/>
  <c r="J48" i="2"/>
  <c r="I48" i="2"/>
  <c r="H48" i="2"/>
  <c r="G48" i="2"/>
  <c r="F48" i="2"/>
  <c r="E48" i="2"/>
  <c r="D48" i="2"/>
  <c r="C48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D25" i="2" s="1"/>
  <c r="D20" i="2"/>
  <c r="D21" i="2" s="1"/>
  <c r="D16" i="2"/>
  <c r="E16" i="2" s="1"/>
  <c r="C11" i="2"/>
  <c r="D15" i="2" s="1"/>
  <c r="D6" i="2"/>
  <c r="C6" i="2"/>
  <c r="G33" i="2" l="1"/>
  <c r="F33" i="2"/>
  <c r="E35" i="2"/>
  <c r="G38" i="2"/>
  <c r="F38" i="2"/>
  <c r="E40" i="2"/>
  <c r="G16" i="2"/>
  <c r="F16" i="2"/>
  <c r="E17" i="2"/>
  <c r="C5" i="2"/>
  <c r="D9" i="2" s="1"/>
  <c r="D11" i="2"/>
  <c r="E15" i="2" s="1"/>
  <c r="D14" i="2"/>
  <c r="D8" i="2" s="1"/>
  <c r="D17" i="2"/>
  <c r="D40" i="2"/>
  <c r="D35" i="2"/>
  <c r="E20" i="2"/>
  <c r="E24" i="2"/>
  <c r="E14" i="2" l="1"/>
  <c r="E11" i="2"/>
  <c r="G14" i="2" s="1"/>
  <c r="E13" i="2"/>
  <c r="F40" i="2"/>
  <c r="H38" i="2"/>
  <c r="G17" i="2"/>
  <c r="I16" i="2"/>
  <c r="D5" i="2"/>
  <c r="D7" i="2" s="1"/>
  <c r="D13" i="2"/>
  <c r="F17" i="2"/>
  <c r="H16" i="2"/>
  <c r="F35" i="2"/>
  <c r="H33" i="2"/>
  <c r="G40" i="2"/>
  <c r="I38" i="2"/>
  <c r="G24" i="2"/>
  <c r="F24" i="2"/>
  <c r="E25" i="2"/>
  <c r="G20" i="2"/>
  <c r="F20" i="2"/>
  <c r="E21" i="2"/>
  <c r="G35" i="2"/>
  <c r="I33" i="2"/>
  <c r="E5" i="2" l="1"/>
  <c r="G8" i="2"/>
  <c r="F14" i="2"/>
  <c r="F8" i="2" s="1"/>
  <c r="F15" i="2"/>
  <c r="F9" i="2" s="1"/>
  <c r="G15" i="2"/>
  <c r="G9" i="2" s="1"/>
  <c r="E7" i="2"/>
  <c r="J16" i="2"/>
  <c r="H17" i="2"/>
  <c r="F21" i="2"/>
  <c r="H20" i="2"/>
  <c r="G25" i="2"/>
  <c r="I24" i="2"/>
  <c r="F11" i="2"/>
  <c r="H14" i="2" s="1"/>
  <c r="J38" i="2"/>
  <c r="J40" i="2" s="1"/>
  <c r="H40" i="2"/>
  <c r="K38" i="2"/>
  <c r="K40" i="2" s="1"/>
  <c r="I40" i="2"/>
  <c r="K16" i="2"/>
  <c r="I17" i="2"/>
  <c r="G21" i="2"/>
  <c r="I20" i="2"/>
  <c r="I11" i="2" s="1"/>
  <c r="F25" i="2"/>
  <c r="H24" i="2"/>
  <c r="H11" i="2" s="1"/>
  <c r="E8" i="2"/>
  <c r="G11" i="2"/>
  <c r="K33" i="2"/>
  <c r="K35" i="2" s="1"/>
  <c r="I35" i="2"/>
  <c r="J33" i="2"/>
  <c r="J35" i="2" s="1"/>
  <c r="H35" i="2"/>
  <c r="E9" i="2"/>
  <c r="H5" i="2" l="1"/>
  <c r="H13" i="2"/>
  <c r="G13" i="2"/>
  <c r="G5" i="2"/>
  <c r="G7" i="2" s="1"/>
  <c r="I5" i="2"/>
  <c r="I13" i="2"/>
  <c r="K14" i="2"/>
  <c r="K8" i="2" s="1"/>
  <c r="J24" i="2"/>
  <c r="J25" i="2" s="1"/>
  <c r="H25" i="2"/>
  <c r="K15" i="2"/>
  <c r="F13" i="2"/>
  <c r="F5" i="2"/>
  <c r="F7" i="2" s="1"/>
  <c r="J14" i="2"/>
  <c r="J8" i="2" s="1"/>
  <c r="K17" i="2"/>
  <c r="K24" i="2"/>
  <c r="K25" i="2" s="1"/>
  <c r="I25" i="2"/>
  <c r="J15" i="2"/>
  <c r="J17" i="2"/>
  <c r="I14" i="2"/>
  <c r="J20" i="2"/>
  <c r="J21" i="2" s="1"/>
  <c r="H21" i="2"/>
  <c r="K20" i="2"/>
  <c r="K21" i="2" s="1"/>
  <c r="I21" i="2"/>
  <c r="H15" i="2"/>
  <c r="H9" i="2" s="1"/>
  <c r="I15" i="2"/>
  <c r="I9" i="2" l="1"/>
  <c r="I8" i="2"/>
  <c r="J9" i="2"/>
  <c r="K9" i="2"/>
  <c r="K11" i="2"/>
  <c r="H8" i="2"/>
  <c r="J11" i="2"/>
  <c r="I7" i="2"/>
  <c r="H7" i="2"/>
  <c r="J5" i="2" l="1"/>
  <c r="J7" i="2" s="1"/>
  <c r="J13" i="2"/>
  <c r="K13" i="2"/>
  <c r="K5" i="2"/>
  <c r="K7" i="2" s="1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<sst xmlns="http://schemas.openxmlformats.org/spreadsheetml/2006/main" count="156" uniqueCount="53">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</sst>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8.25"/>
      <color rgb="FF000000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sz val="7"/>
      <name val="Arial"/>
    </font>
    <font>
      <i/>
      <sz val="7"/>
      <name val="Arial"/>
    </font>
    <font>
      <i/>
      <sz val="8"/>
      <name val="Arial"/>
    </font>
    <font>
      <b/>
      <sz val="7"/>
      <name val="Arial"/>
    </font>
    <font>
      <b/>
      <sz val="7"/>
      <color rgb="FFFF0000"/>
      <name val="Arial"/>
    </font>
    <font>
      <i/>
      <sz val="7"/>
      <name val="Arial Cyr"/>
    </font>
    <font>
      <b/>
      <i/>
      <sz val="8"/>
      <name val="Arial"/>
    </font>
    <font>
      <i/>
      <sz val="8"/>
      <name val="Arial Cyr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1" fillId="0" borderId="0"/>
  </cellStyleXfs>
  <cellXfs count="145">
    <xf numFmtId="0" fontId="0" fillId="0" borderId="0" xfId="0" applyFont="1">
      <protection locked="0"/>
    </xf>
    <xf numFmtId="0" fontId="2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wrapText="1"/>
    </xf>
    <xf numFmtId="0" fontId="5" fillId="0" borderId="5" xfId="0" applyFont="1" applyBorder="1" applyAlignment="1" applyProtection="1">
      <alignment wrapText="1"/>
    </xf>
    <xf numFmtId="0" fontId="5" fillId="0" borderId="10" xfId="0" applyFont="1" applyBorder="1" applyAlignment="1" applyProtection="1">
      <alignment wrapText="1"/>
    </xf>
    <xf numFmtId="0" fontId="4" fillId="0" borderId="15" xfId="0" applyFont="1" applyBorder="1" applyAlignment="1" applyProtection="1">
      <alignment wrapText="1"/>
    </xf>
    <xf numFmtId="0" fontId="4" fillId="0" borderId="5" xfId="0" applyFont="1" applyBorder="1" applyAlignment="1" applyProtection="1">
      <alignment wrapText="1"/>
    </xf>
    <xf numFmtId="0" fontId="3" fillId="0" borderId="16" xfId="0" applyFont="1" applyBorder="1" applyAlignment="1" applyProtection="1">
      <alignment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vertical="center" wrapText="1"/>
    </xf>
    <xf numFmtId="0" fontId="3" fillId="0" borderId="18" xfId="0" applyFont="1" applyBorder="1" applyAlignment="1" applyProtection="1">
      <alignment wrapText="1"/>
    </xf>
    <xf numFmtId="0" fontId="9" fillId="2" borderId="3" xfId="0" applyFont="1" applyFill="1" applyBorder="1" applyAlignment="1" applyProtection="1">
      <alignment horizontal="left" vertical="center" wrapText="1" shrinkToFit="1"/>
    </xf>
    <xf numFmtId="0" fontId="9" fillId="2" borderId="5" xfId="0" applyFont="1" applyFill="1" applyBorder="1" applyAlignment="1" applyProtection="1">
      <alignment horizontal="center" vertical="center" wrapText="1"/>
    </xf>
    <xf numFmtId="164" fontId="10" fillId="3" borderId="1" xfId="0" applyNumberFormat="1" applyFont="1" applyFill="1" applyBorder="1" applyAlignment="1" applyProtection="1">
      <alignment horizontal="center" vertical="top" wrapText="1"/>
    </xf>
    <xf numFmtId="164" fontId="10" fillId="3" borderId="5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3" borderId="13" xfId="0" applyNumberFormat="1" applyFont="1" applyFill="1" applyBorder="1" applyAlignment="1" applyProtection="1">
      <alignment horizontal="center" vertical="top" wrapText="1"/>
    </xf>
    <xf numFmtId="164" fontId="10" fillId="3" borderId="19" xfId="0" applyNumberFormat="1" applyFont="1" applyFill="1" applyBorder="1" applyAlignment="1" applyProtection="1">
      <alignment horizontal="center" vertical="top" wrapText="1"/>
    </xf>
    <xf numFmtId="164" fontId="10" fillId="3" borderId="10" xfId="0" applyNumberFormat="1" applyFont="1" applyFill="1" applyBorder="1" applyAlignment="1" applyProtection="1">
      <alignment horizontal="center" vertical="top" wrapText="1"/>
    </xf>
    <xf numFmtId="164" fontId="10" fillId="3" borderId="4" xfId="0" applyNumberFormat="1" applyFont="1" applyFill="1" applyBorder="1" applyAlignment="1" applyProtection="1">
      <alignment horizontal="center" vertical="top" wrapText="1"/>
    </xf>
    <xf numFmtId="164" fontId="10" fillId="3" borderId="20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center" vertical="top"/>
    </xf>
    <xf numFmtId="164" fontId="3" fillId="0" borderId="19" xfId="0" applyNumberFormat="1" applyFont="1" applyBorder="1" applyAlignment="1" applyProtection="1">
      <alignment horizontal="center" vertical="top"/>
    </xf>
    <xf numFmtId="164" fontId="3" fillId="0" borderId="10" xfId="0" applyNumberFormat="1" applyFont="1" applyBorder="1" applyAlignment="1" applyProtection="1">
      <alignment horizontal="center" vertical="top"/>
    </xf>
    <xf numFmtId="164" fontId="3" fillId="0" borderId="21" xfId="0" applyNumberFormat="1" applyFont="1" applyBorder="1" applyAlignment="1" applyProtection="1">
      <alignment horizontal="center" vertical="top"/>
    </xf>
    <xf numFmtId="164" fontId="3" fillId="0" borderId="22" xfId="0" applyNumberFormat="1" applyFont="1" applyBorder="1" applyAlignment="1" applyProtection="1">
      <alignment horizontal="center" vertical="top"/>
    </xf>
    <xf numFmtId="164" fontId="3" fillId="7" borderId="1" xfId="0" applyNumberFormat="1" applyFont="1" applyFill="1" applyBorder="1" applyAlignment="1" applyProtection="1">
      <alignment horizontal="center" vertical="top"/>
    </xf>
    <xf numFmtId="164" fontId="3" fillId="0" borderId="5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10" fillId="0" borderId="1" xfId="0" applyNumberFormat="1" applyFont="1" applyBorder="1" applyAlignment="1" applyProtection="1">
      <alignment horizontal="center" vertical="top" wrapText="1"/>
    </xf>
    <xf numFmtId="164" fontId="10" fillId="0" borderId="5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164" fontId="10" fillId="0" borderId="22" xfId="0" applyNumberFormat="1" applyFont="1" applyBorder="1" applyAlignment="1" applyProtection="1">
      <alignment horizontal="center" vertical="top" wrapText="1"/>
    </xf>
    <xf numFmtId="164" fontId="10" fillId="0" borderId="14" xfId="0" applyNumberFormat="1" applyFont="1" applyBorder="1" applyAlignment="1" applyProtection="1">
      <alignment horizontal="center" vertical="top" wrapText="1"/>
    </xf>
    <xf numFmtId="164" fontId="10" fillId="0" borderId="4" xfId="0" applyNumberFormat="1" applyFont="1" applyBorder="1" applyAlignment="1" applyProtection="1">
      <alignment horizontal="center" vertical="top" wrapText="1"/>
    </xf>
    <xf numFmtId="164" fontId="10" fillId="0" borderId="10" xfId="0" applyNumberFormat="1" applyFont="1" applyBorder="1" applyAlignment="1" applyProtection="1">
      <alignment horizontal="center" vertical="top" wrapText="1"/>
    </xf>
    <xf numFmtId="164" fontId="11" fillId="0" borderId="8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" xfId="0" applyNumberFormat="1" applyFont="1" applyBorder="1" applyAlignment="1" applyProtection="1">
      <alignment horizontal="center" vertical="top" wrapText="1"/>
    </xf>
    <xf numFmtId="164" fontId="11" fillId="0" borderId="1" xfId="0" applyNumberFormat="1" applyFont="1" applyBorder="1" applyAlignment="1" applyProtection="1">
      <alignment horizontal="center" vertical="top" wrapText="1"/>
    </xf>
    <xf numFmtId="164" fontId="11" fillId="0" borderId="5" xfId="0" applyNumberFormat="1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 applyProtection="1">
      <alignment horizontal="center" vertical="top" wrapText="1"/>
    </xf>
    <xf numFmtId="164" fontId="3" fillId="8" borderId="1" xfId="0" applyNumberFormat="1" applyFont="1" applyFill="1" applyBorder="1" applyAlignment="1" applyProtection="1">
      <alignment horizontal="center" vertical="top"/>
    </xf>
    <xf numFmtId="164" fontId="3" fillId="4" borderId="5" xfId="0" applyNumberFormat="1" applyFont="1" applyFill="1" applyBorder="1" applyAlignment="1" applyProtection="1">
      <alignment horizontal="center" vertical="top"/>
    </xf>
    <xf numFmtId="164" fontId="3" fillId="4" borderId="3" xfId="0" applyNumberFormat="1" applyFont="1" applyFill="1" applyBorder="1" applyAlignment="1" applyProtection="1">
      <alignment horizontal="center" vertical="top"/>
    </xf>
    <xf numFmtId="164" fontId="12" fillId="8" borderId="8" xfId="0" applyNumberFormat="1" applyFont="1" applyFill="1" applyBorder="1" applyAlignment="1" applyProtection="1">
      <alignment horizontal="center" vertical="top" wrapText="1"/>
    </xf>
    <xf numFmtId="164" fontId="12" fillId="8" borderId="9" xfId="0" applyNumberFormat="1" applyFont="1" applyFill="1" applyBorder="1" applyAlignment="1" applyProtection="1">
      <alignment horizontal="center" vertical="top" wrapText="1"/>
    </xf>
    <xf numFmtId="164" fontId="12" fillId="8" borderId="2" xfId="0" applyNumberFormat="1" applyFont="1" applyFill="1" applyBorder="1" applyAlignment="1" applyProtection="1">
      <alignment horizontal="center" vertical="top" wrapText="1"/>
    </xf>
    <xf numFmtId="164" fontId="3" fillId="0" borderId="13" xfId="0" applyNumberFormat="1" applyFont="1" applyBorder="1" applyAlignment="1" applyProtection="1">
      <alignment horizontal="center" vertical="top"/>
    </xf>
    <xf numFmtId="164" fontId="3" fillId="0" borderId="1" xfId="0" applyNumberFormat="1" applyFont="1" applyBorder="1" applyAlignment="1" applyProtection="1">
      <alignment horizontal="center" vertical="top"/>
    </xf>
    <xf numFmtId="2" fontId="6" fillId="2" borderId="5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top"/>
    </xf>
    <xf numFmtId="164" fontId="2" fillId="3" borderId="1" xfId="0" applyNumberFormat="1" applyFont="1" applyFill="1" applyBorder="1" applyAlignment="1" applyProtection="1">
      <alignment horizontal="center" vertical="top"/>
    </xf>
    <xf numFmtId="164" fontId="2" fillId="3" borderId="5" xfId="0" applyNumberFormat="1" applyFont="1" applyFill="1" applyBorder="1" applyAlignment="1" applyProtection="1">
      <alignment horizontal="center" vertical="top"/>
    </xf>
    <xf numFmtId="164" fontId="2" fillId="3" borderId="13" xfId="0" applyNumberFormat="1" applyFont="1" applyFill="1" applyBorder="1" applyAlignment="1" applyProtection="1">
      <alignment horizontal="center" vertical="top"/>
    </xf>
    <xf numFmtId="2" fontId="3" fillId="2" borderId="5" xfId="0" applyNumberFormat="1" applyFont="1" applyFill="1" applyBorder="1" applyAlignment="1" applyProtection="1">
      <alignment horizontal="center" vertical="center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2" fillId="4" borderId="2" xfId="0" applyNumberFormat="1" applyFont="1" applyFill="1" applyBorder="1" applyAlignment="1" applyProtection="1">
      <alignment horizontal="center" vertical="top"/>
    </xf>
    <xf numFmtId="164" fontId="2" fillId="4" borderId="8" xfId="0" applyNumberFormat="1" applyFont="1" applyFill="1" applyBorder="1" applyAlignment="1" applyProtection="1">
      <alignment horizontal="center" vertical="top"/>
    </xf>
    <xf numFmtId="164" fontId="2" fillId="4" borderId="9" xfId="0" applyNumberFormat="1" applyFont="1" applyFill="1" applyBorder="1" applyAlignment="1" applyProtection="1">
      <alignment horizontal="center" vertical="top"/>
    </xf>
    <xf numFmtId="2" fontId="3" fillId="2" borderId="16" xfId="0" applyNumberFormat="1" applyFont="1" applyFill="1" applyBorder="1" applyAlignment="1" applyProtection="1">
      <alignment horizontal="center" vertical="center"/>
    </xf>
    <xf numFmtId="164" fontId="2" fillId="5" borderId="3" xfId="0" applyNumberFormat="1" applyFont="1" applyFill="1" applyBorder="1" applyAlignment="1" applyProtection="1">
      <alignment horizontal="center" vertical="top"/>
    </xf>
    <xf numFmtId="164" fontId="2" fillId="5" borderId="6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164" fontId="3" fillId="5" borderId="19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2" fillId="8" borderId="2" xfId="0" applyNumberFormat="1" applyFont="1" applyFill="1" applyBorder="1" applyAlignment="1" applyProtection="1">
      <alignment horizontal="center" vertical="top"/>
    </xf>
    <xf numFmtId="164" fontId="2" fillId="8" borderId="8" xfId="0" applyNumberFormat="1" applyFont="1" applyFill="1" applyBorder="1" applyAlignment="1" applyProtection="1">
      <alignment horizontal="center" vertical="top"/>
    </xf>
    <xf numFmtId="164" fontId="2" fillId="8" borderId="9" xfId="0" applyNumberFormat="1" applyFont="1" applyFill="1" applyBorder="1" applyAlignment="1" applyProtection="1">
      <alignment horizontal="center" vertical="top"/>
    </xf>
    <xf numFmtId="0" fontId="8" fillId="6" borderId="17" xfId="0" applyFont="1" applyFill="1" applyBorder="1" applyAlignment="1" applyProtection="1">
      <alignment vertical="top" wrapText="1"/>
    </xf>
    <xf numFmtId="164" fontId="3" fillId="8" borderId="3" xfId="0" applyNumberFormat="1" applyFont="1" applyFill="1" applyBorder="1" applyAlignment="1" applyProtection="1">
      <alignment horizontal="center" vertical="top"/>
    </xf>
    <xf numFmtId="164" fontId="2" fillId="8" borderId="3" xfId="0" applyNumberFormat="1" applyFont="1" applyFill="1" applyBorder="1" applyAlignment="1" applyProtection="1">
      <alignment horizontal="center" vertical="top"/>
    </xf>
    <xf numFmtId="164" fontId="2" fillId="8" borderId="1" xfId="0" applyNumberFormat="1" applyFont="1" applyFill="1" applyBorder="1" applyAlignment="1" applyProtection="1">
      <alignment horizontal="center" vertical="top"/>
    </xf>
    <xf numFmtId="164" fontId="2" fillId="8" borderId="5" xfId="0" applyNumberFormat="1" applyFont="1" applyFill="1" applyBorder="1" applyAlignment="1" applyProtection="1">
      <alignment horizontal="center" vertical="top"/>
    </xf>
    <xf numFmtId="164" fontId="2" fillId="8" borderId="4" xfId="0" applyNumberFormat="1" applyFont="1" applyFill="1" applyBorder="1" applyAlignment="1" applyProtection="1">
      <alignment horizontal="center" vertical="top"/>
    </xf>
    <xf numFmtId="164" fontId="2" fillId="8" borderId="19" xfId="0" applyNumberFormat="1" applyFont="1" applyFill="1" applyBorder="1" applyAlignment="1" applyProtection="1">
      <alignment horizontal="center" vertical="top"/>
    </xf>
    <xf numFmtId="164" fontId="2" fillId="8" borderId="10" xfId="0" applyNumberFormat="1" applyFont="1" applyFill="1" applyBorder="1" applyAlignment="1" applyProtection="1">
      <alignment horizontal="center" vertical="top"/>
    </xf>
    <xf numFmtId="164" fontId="2" fillId="5" borderId="1" xfId="0" applyNumberFormat="1" applyFont="1" applyFill="1" applyBorder="1" applyAlignment="1" applyProtection="1">
      <alignment horizontal="center" vertical="top"/>
    </xf>
    <xf numFmtId="164" fontId="2" fillId="5" borderId="5" xfId="0" applyNumberFormat="1" applyFont="1" applyFill="1" applyBorder="1" applyAlignment="1" applyProtection="1">
      <alignment horizontal="center" vertical="top"/>
    </xf>
    <xf numFmtId="164" fontId="2" fillId="5" borderId="4" xfId="0" applyNumberFormat="1" applyFont="1" applyFill="1" applyBorder="1" applyAlignment="1" applyProtection="1">
      <alignment horizontal="center" vertical="top"/>
    </xf>
    <xf numFmtId="164" fontId="2" fillId="5" borderId="19" xfId="0" applyNumberFormat="1" applyFont="1" applyFill="1" applyBorder="1" applyAlignment="1" applyProtection="1">
      <alignment horizontal="center" vertical="top"/>
    </xf>
    <xf numFmtId="164" fontId="2" fillId="5" borderId="10" xfId="0" applyNumberFormat="1" applyFont="1" applyFill="1" applyBorder="1" applyAlignment="1" applyProtection="1">
      <alignment horizontal="center" vertical="top"/>
    </xf>
    <xf numFmtId="2" fontId="7" fillId="5" borderId="4" xfId="0" applyNumberFormat="1" applyFont="1" applyFill="1" applyBorder="1" applyAlignment="1" applyProtection="1">
      <alignment horizontal="center" vertical="top"/>
    </xf>
    <xf numFmtId="2" fontId="7" fillId="5" borderId="10" xfId="0" applyNumberFormat="1" applyFont="1" applyFill="1" applyBorder="1" applyAlignment="1" applyProtection="1">
      <alignment horizontal="center" vertical="top"/>
    </xf>
    <xf numFmtId="0" fontId="7" fillId="4" borderId="23" xfId="0" applyFont="1" applyFill="1" applyBorder="1" applyAlignment="1" applyProtection="1">
      <alignment horizontal="left" vertical="center" wrapText="1"/>
    </xf>
    <xf numFmtId="0" fontId="7" fillId="4" borderId="0" xfId="0" applyFont="1" applyFill="1" applyAlignment="1" applyProtection="1">
      <alignment horizontal="left" vertical="center" wrapText="1"/>
    </xf>
    <xf numFmtId="0" fontId="7" fillId="4" borderId="2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Normal="100" workbookViewId="0">
      <pane ySplit="3" topLeftCell="A40" activePane="bottomLeft" state="frozen"/>
      <selection pane="bottomLeft" activeCell="A61" sqref="A61:XFD62"/>
    </sheetView>
  </sheetViews>
  <sheetFormatPr defaultRowHeight="11.25" customHeight="1" x14ac:dyDescent="0.2"/>
  <cols>
    <col min="1" max="1" width="41.6640625" style="5" customWidth="1"/>
    <col min="2" max="2" width="31.1640625" style="6" customWidth="1"/>
    <col min="3" max="11" width="12.33203125" style="7" customWidth="1"/>
    <col min="12" max="12" width="25.6640625" style="7" customWidth="1"/>
  </cols>
  <sheetData>
    <row r="1" spans="1:12" ht="11.25" customHeight="1" x14ac:dyDescent="0.15">
      <c r="A1" s="126" t="s">
        <v>2</v>
      </c>
      <c r="B1" s="129" t="s">
        <v>3</v>
      </c>
      <c r="C1" s="17" t="s">
        <v>4</v>
      </c>
      <c r="D1" s="18" t="s">
        <v>4</v>
      </c>
      <c r="E1" s="19" t="s">
        <v>5</v>
      </c>
      <c r="F1" s="132" t="s">
        <v>6</v>
      </c>
      <c r="G1" s="133"/>
      <c r="H1" s="133"/>
      <c r="I1" s="133"/>
      <c r="J1" s="133"/>
      <c r="K1" s="134"/>
      <c r="L1" s="135" t="s">
        <v>7</v>
      </c>
    </row>
    <row r="2" spans="1:12" ht="11.25" customHeight="1" x14ac:dyDescent="0.15">
      <c r="A2" s="127"/>
      <c r="B2" s="130"/>
      <c r="C2" s="127">
        <v>2022</v>
      </c>
      <c r="D2" s="139">
        <v>2023</v>
      </c>
      <c r="E2" s="141">
        <v>2024</v>
      </c>
      <c r="F2" s="143">
        <v>2025</v>
      </c>
      <c r="G2" s="144"/>
      <c r="H2" s="143">
        <v>2026</v>
      </c>
      <c r="I2" s="144"/>
      <c r="J2" s="143">
        <v>2027</v>
      </c>
      <c r="K2" s="144"/>
      <c r="L2" s="136"/>
    </row>
    <row r="3" spans="1:12" ht="11.25" customHeight="1" x14ac:dyDescent="0.15">
      <c r="A3" s="128"/>
      <c r="B3" s="131"/>
      <c r="C3" s="138"/>
      <c r="D3" s="140"/>
      <c r="E3" s="142"/>
      <c r="F3" s="21" t="s">
        <v>8</v>
      </c>
      <c r="G3" s="22" t="s">
        <v>9</v>
      </c>
      <c r="H3" s="21" t="s">
        <v>8</v>
      </c>
      <c r="I3" s="22" t="s">
        <v>9</v>
      </c>
      <c r="J3" s="21" t="s">
        <v>8</v>
      </c>
      <c r="K3" s="22" t="s">
        <v>9</v>
      </c>
      <c r="L3" s="137"/>
    </row>
    <row r="4" spans="1:12" ht="15" customHeight="1" x14ac:dyDescent="0.15">
      <c r="A4" s="24" t="s">
        <v>10</v>
      </c>
      <c r="B4" s="26"/>
      <c r="C4" s="30"/>
      <c r="D4" s="25"/>
      <c r="E4" s="26"/>
      <c r="F4" s="30"/>
      <c r="G4" s="26"/>
      <c r="H4" s="30"/>
      <c r="I4" s="26"/>
      <c r="J4" s="23"/>
      <c r="K4" s="1"/>
      <c r="L4" s="85"/>
    </row>
    <row r="5" spans="1:12" ht="45" customHeight="1" x14ac:dyDescent="0.15">
      <c r="A5" s="11" t="s">
        <v>11</v>
      </c>
      <c r="B5" s="28" t="s">
        <v>12</v>
      </c>
      <c r="C5" s="86">
        <f t="shared" ref="C5:K5" si="0">C11+C28+C33+C38</f>
        <v>148412.5</v>
      </c>
      <c r="D5" s="87">
        <f t="shared" si="0"/>
        <v>154897.04381255532</v>
      </c>
      <c r="E5" s="88">
        <f t="shared" si="0"/>
        <v>160879.48344258705</v>
      </c>
      <c r="F5" s="86">
        <f t="shared" si="0"/>
        <v>166263.79527209816</v>
      </c>
      <c r="G5" s="88">
        <f t="shared" si="0"/>
        <v>166590.49025947528</v>
      </c>
      <c r="H5" s="86">
        <f t="shared" si="0"/>
        <v>172593.46743186368</v>
      </c>
      <c r="I5" s="88">
        <f t="shared" si="0"/>
        <v>173440.27694729864</v>
      </c>
      <c r="J5" s="89">
        <f t="shared" si="0"/>
        <v>179698.42706490395</v>
      </c>
      <c r="K5" s="87">
        <f t="shared" si="0"/>
        <v>181000.07283739978</v>
      </c>
      <c r="L5" s="90"/>
    </row>
    <row r="6" spans="1:12" ht="29.25" customHeight="1" x14ac:dyDescent="0.15">
      <c r="A6" s="46" t="s">
        <v>13</v>
      </c>
      <c r="B6" s="47" t="s">
        <v>12</v>
      </c>
      <c r="C6" s="91">
        <f t="shared" ref="C6:D6" si="1">SUM(C12+C29+C34+C39)</f>
        <v>3538</v>
      </c>
      <c r="D6" s="61">
        <f t="shared" si="1"/>
        <v>7163</v>
      </c>
      <c r="E6" s="62" t="s">
        <v>14</v>
      </c>
      <c r="F6" s="63" t="s">
        <v>14</v>
      </c>
      <c r="G6" s="62" t="s">
        <v>14</v>
      </c>
      <c r="H6" s="63" t="s">
        <v>14</v>
      </c>
      <c r="I6" s="62" t="s">
        <v>14</v>
      </c>
      <c r="J6" s="83" t="s">
        <v>14</v>
      </c>
      <c r="K6" s="84" t="s">
        <v>14</v>
      </c>
      <c r="L6" s="90"/>
    </row>
    <row r="7" spans="1:12" ht="18" customHeight="1" x14ac:dyDescent="0.15">
      <c r="A7" s="11" t="s">
        <v>15</v>
      </c>
      <c r="B7" s="29" t="s">
        <v>16</v>
      </c>
      <c r="C7" s="92">
        <v>107.4</v>
      </c>
      <c r="D7" s="48">
        <f t="shared" ref="D7:F40" si="2">IF(ISERROR((D5/C5*100)),0,(D5/C5*100))</f>
        <v>104.36927065614779</v>
      </c>
      <c r="E7" s="49">
        <f t="shared" si="2"/>
        <v>103.86220387606056</v>
      </c>
      <c r="F7" s="50">
        <f t="shared" si="2"/>
        <v>103.34679830783557</v>
      </c>
      <c r="G7" s="49">
        <f t="shared" ref="G7:K40" si="3">IF(ISERROR((G5/E5*100)),0,(G5/E5*100))</f>
        <v>103.54986645573506</v>
      </c>
      <c r="H7" s="50">
        <f t="shared" si="3"/>
        <v>103.80700569802748</v>
      </c>
      <c r="I7" s="49">
        <f t="shared" si="3"/>
        <v>104.11175132335248</v>
      </c>
      <c r="J7" s="51">
        <f t="shared" si="3"/>
        <v>104.11658664650511</v>
      </c>
      <c r="K7" s="48">
        <f t="shared" si="3"/>
        <v>104.35873144529069</v>
      </c>
      <c r="L7" s="90"/>
    </row>
    <row r="8" spans="1:12" ht="11.25" customHeight="1" x14ac:dyDescent="0.15">
      <c r="A8" s="11" t="s">
        <v>17</v>
      </c>
      <c r="B8" s="29" t="s">
        <v>18</v>
      </c>
      <c r="C8" s="92">
        <v>106</v>
      </c>
      <c r="D8" s="48">
        <f t="shared" ref="D8:F8" si="4">IF(ISERROR((C11*D14+C28*D31+C33*D36+C38*D41)/C5),0,((C11*D14+C28*D31+C33*D36+C38*D41)/C5))</f>
        <v>105.58229927375422</v>
      </c>
      <c r="E8" s="49">
        <f t="shared" si="4"/>
        <v>102.89936473535414</v>
      </c>
      <c r="F8" s="50">
        <f t="shared" si="4"/>
        <v>102.26008097797653</v>
      </c>
      <c r="G8" s="49">
        <f t="shared" ref="G8:K8" si="5">IF(ISERROR((E11*G14+E28*G31+E33*G36+E38*G41)/E5),0,((E11*G14+E28*G31+E33*G36+E38*G41)/E5))</f>
        <v>102.28706716769783</v>
      </c>
      <c r="H8" s="50">
        <f t="shared" si="5"/>
        <v>102.60929727065299</v>
      </c>
      <c r="I8" s="49">
        <f t="shared" si="5"/>
        <v>102.67533561835025</v>
      </c>
      <c r="J8" s="51">
        <f t="shared" si="5"/>
        <v>102.69823641421512</v>
      </c>
      <c r="K8" s="48">
        <f t="shared" si="5"/>
        <v>102.72062368703833</v>
      </c>
      <c r="L8" s="90"/>
    </row>
    <row r="9" spans="1:12" ht="18" customHeight="1" x14ac:dyDescent="0.15">
      <c r="A9" s="11" t="s">
        <v>19</v>
      </c>
      <c r="B9" s="29" t="s">
        <v>20</v>
      </c>
      <c r="C9" s="92">
        <v>101.3</v>
      </c>
      <c r="D9" s="52">
        <f t="shared" ref="D9:F9" si="6">IF(ISERROR((C11*D15+C28*D32+C33*D37+C38*D42)/C5),0,((C11*D15+C28*D32+C33*D37+C38*D42)/C5))</f>
        <v>98.796376410342802</v>
      </c>
      <c r="E9" s="53">
        <f t="shared" si="6"/>
        <v>100.92822294023131</v>
      </c>
      <c r="F9" s="54">
        <f t="shared" si="6"/>
        <v>101.06067762009451</v>
      </c>
      <c r="G9" s="53">
        <f t="shared" ref="G9:K9" si="7">IF(ISERROR((E11*G15+E28*G32+E33*G37+E38*G42)/E5),0,((E11*G15+E28*G32+E33*G37+E38*G42)/E5))</f>
        <v>101.23304136191875</v>
      </c>
      <c r="H9" s="54">
        <f t="shared" si="7"/>
        <v>101.16521775945537</v>
      </c>
      <c r="I9" s="53">
        <f t="shared" si="7"/>
        <v>101.39829564457436</v>
      </c>
      <c r="J9" s="55">
        <f t="shared" si="7"/>
        <v>101.38046163801103</v>
      </c>
      <c r="K9" s="52">
        <f t="shared" si="7"/>
        <v>101.59565507323677</v>
      </c>
      <c r="L9" s="90"/>
    </row>
    <row r="10" spans="1:12" ht="13.5" customHeight="1" x14ac:dyDescent="0.15">
      <c r="A10" s="27" t="s">
        <v>21</v>
      </c>
      <c r="B10" s="20"/>
      <c r="C10" s="56"/>
      <c r="D10" s="57"/>
      <c r="E10" s="58"/>
      <c r="F10" s="56"/>
      <c r="G10" s="58"/>
      <c r="H10" s="56"/>
      <c r="I10" s="58"/>
      <c r="J10" s="59"/>
      <c r="K10" s="60"/>
      <c r="L10" s="90"/>
    </row>
    <row r="11" spans="1:12" ht="36" customHeight="1" x14ac:dyDescent="0.15">
      <c r="A11" s="31" t="s">
        <v>22</v>
      </c>
      <c r="B11" s="32" t="s">
        <v>12</v>
      </c>
      <c r="C11" s="93">
        <f t="shared" ref="C11:K11" si="8">SUM(C16+C20+C24)</f>
        <v>0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46" t="s">
        <v>13</v>
      </c>
      <c r="B12" s="47" t="s">
        <v>12</v>
      </c>
      <c r="C12" s="91">
        <v>0</v>
      </c>
      <c r="D12" s="61">
        <v>0</v>
      </c>
      <c r="E12" s="62" t="s">
        <v>14</v>
      </c>
      <c r="F12" s="63" t="s">
        <v>14</v>
      </c>
      <c r="G12" s="62" t="s">
        <v>14</v>
      </c>
      <c r="H12" s="63" t="s">
        <v>14</v>
      </c>
      <c r="I12" s="62" t="s">
        <v>14</v>
      </c>
      <c r="J12" s="63" t="s">
        <v>14</v>
      </c>
      <c r="K12" s="62" t="s">
        <v>14</v>
      </c>
      <c r="L12" s="96"/>
    </row>
    <row r="13" spans="1:12" ht="18" customHeight="1" x14ac:dyDescent="0.15">
      <c r="A13" s="14" t="s">
        <v>23</v>
      </c>
      <c r="B13" s="33" t="s">
        <v>16</v>
      </c>
      <c r="C13" s="97"/>
      <c r="D13" s="64">
        <f t="shared" si="2"/>
        <v>0</v>
      </c>
      <c r="E13" s="65">
        <f t="shared" si="2"/>
        <v>0</v>
      </c>
      <c r="F13" s="66">
        <f t="shared" si="2"/>
        <v>0</v>
      </c>
      <c r="G13" s="65">
        <f t="shared" si="3"/>
        <v>0</v>
      </c>
      <c r="H13" s="66">
        <f t="shared" si="3"/>
        <v>0</v>
      </c>
      <c r="I13" s="65">
        <f t="shared" si="3"/>
        <v>0</v>
      </c>
      <c r="J13" s="66">
        <f t="shared" si="3"/>
        <v>0</v>
      </c>
      <c r="K13" s="65">
        <f t="shared" si="3"/>
        <v>0</v>
      </c>
      <c r="L13" s="96"/>
    </row>
    <row r="14" spans="1:12" ht="18" customHeight="1" x14ac:dyDescent="0.15">
      <c r="A14" s="14" t="s">
        <v>17</v>
      </c>
      <c r="B14" s="33" t="s">
        <v>24</v>
      </c>
      <c r="C14" s="97"/>
      <c r="D14" s="64">
        <f t="shared" ref="D14:F14" si="9">IF(ISERROR((C16*D18+C20*D22+C24*D26)/C11),0,((C16*D18+C20*D22+C24*D26)/C11))</f>
        <v>0</v>
      </c>
      <c r="E14" s="65">
        <f t="shared" si="9"/>
        <v>0</v>
      </c>
      <c r="F14" s="66">
        <f t="shared" si="9"/>
        <v>0</v>
      </c>
      <c r="G14" s="65">
        <f t="shared" ref="G14:K14" si="10">IF(ISERROR((E16*G18+E20*G22+E24*G26)/E11),0,((E16*G18+E20*G22+E24*G26)/E11))</f>
        <v>0</v>
      </c>
      <c r="H14" s="66">
        <f t="shared" si="10"/>
        <v>0</v>
      </c>
      <c r="I14" s="65">
        <f t="shared" si="10"/>
        <v>0</v>
      </c>
      <c r="J14" s="66">
        <f t="shared" si="10"/>
        <v>0</v>
      </c>
      <c r="K14" s="65">
        <f t="shared" si="10"/>
        <v>0</v>
      </c>
      <c r="L14" s="96"/>
    </row>
    <row r="15" spans="1:12" ht="18" customHeight="1" x14ac:dyDescent="0.15">
      <c r="A15" s="15" t="s">
        <v>19</v>
      </c>
      <c r="B15" s="34" t="s">
        <v>25</v>
      </c>
      <c r="C15" s="98"/>
      <c r="D15" s="67">
        <f t="shared" ref="D15:F15" si="11">IF(ISERROR((C16*D19+C20*D23+C24*D27)/C11),0,((C16*D19+C20*D23+C24*D27)/C11))</f>
        <v>0</v>
      </c>
      <c r="E15" s="68">
        <f t="shared" si="11"/>
        <v>0</v>
      </c>
      <c r="F15" s="69">
        <f t="shared" si="11"/>
        <v>0</v>
      </c>
      <c r="G15" s="70">
        <f t="shared" ref="G15:K15" si="12">IF(ISERROR((E16*G19+E20*G23+E24*G27)/E11),0,((E16*G19+E20*G23+E24*G27)/E11))</f>
        <v>0</v>
      </c>
      <c r="H15" s="69">
        <f t="shared" si="12"/>
        <v>0</v>
      </c>
      <c r="I15" s="70">
        <f t="shared" si="12"/>
        <v>0</v>
      </c>
      <c r="J15" s="69">
        <f t="shared" si="12"/>
        <v>0</v>
      </c>
      <c r="K15" s="70">
        <f t="shared" si="12"/>
        <v>0</v>
      </c>
      <c r="L15" s="96"/>
    </row>
    <row r="16" spans="1:12" ht="39" customHeight="1" x14ac:dyDescent="0.2">
      <c r="A16" s="8" t="s">
        <v>26</v>
      </c>
      <c r="B16" s="35" t="s">
        <v>12</v>
      </c>
      <c r="C16" s="99"/>
      <c r="D16" s="71">
        <f t="shared" ref="D16:F24" si="13">IF(ISERROR(D19*C16*D18/10000),0,(D19*C16*D18/10000))</f>
        <v>0</v>
      </c>
      <c r="E16" s="72">
        <f t="shared" si="13"/>
        <v>0</v>
      </c>
      <c r="F16" s="73">
        <f t="shared" si="13"/>
        <v>0</v>
      </c>
      <c r="G16" s="72">
        <f t="shared" ref="G16:K24" si="14">IF(ISERROR(G19*E16*G18/10000),0,(G19*E16*G18/10000))</f>
        <v>0</v>
      </c>
      <c r="H16" s="73">
        <f t="shared" si="14"/>
        <v>0</v>
      </c>
      <c r="I16" s="72">
        <f t="shared" si="14"/>
        <v>0</v>
      </c>
      <c r="J16" s="73">
        <f t="shared" si="14"/>
        <v>0</v>
      </c>
      <c r="K16" s="72">
        <f t="shared" si="14"/>
        <v>0</v>
      </c>
      <c r="L16" s="96"/>
    </row>
    <row r="17" spans="1:12" ht="19.5" customHeight="1" x14ac:dyDescent="0.2">
      <c r="A17" s="9" t="s">
        <v>23</v>
      </c>
      <c r="B17" s="36" t="s">
        <v>16</v>
      </c>
      <c r="C17" s="92"/>
      <c r="D17" s="74">
        <f t="shared" ref="D17:F25" si="15">IF(ISERROR((D16/C16*100)),0,(D16/C16*100))</f>
        <v>0</v>
      </c>
      <c r="E17" s="75">
        <f t="shared" si="15"/>
        <v>0</v>
      </c>
      <c r="F17" s="76">
        <f t="shared" si="15"/>
        <v>0</v>
      </c>
      <c r="G17" s="75">
        <f t="shared" ref="G17:K25" si="16">IF(ISERROR((G16/E16*100)),0,(G16/E16*100))</f>
        <v>0</v>
      </c>
      <c r="H17" s="76">
        <f t="shared" si="16"/>
        <v>0</v>
      </c>
      <c r="I17" s="75">
        <f t="shared" si="16"/>
        <v>0</v>
      </c>
      <c r="J17" s="76">
        <f t="shared" si="16"/>
        <v>0</v>
      </c>
      <c r="K17" s="75">
        <f t="shared" si="16"/>
        <v>0</v>
      </c>
      <c r="L17" s="40"/>
    </row>
    <row r="18" spans="1:12" ht="11.25" customHeight="1" x14ac:dyDescent="0.2">
      <c r="A18" s="9" t="s">
        <v>17</v>
      </c>
      <c r="B18" s="36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40"/>
    </row>
    <row r="19" spans="1:12" ht="19.5" customHeight="1" x14ac:dyDescent="0.2">
      <c r="A19" s="10" t="s">
        <v>19</v>
      </c>
      <c r="B19" s="37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40"/>
    </row>
    <row r="20" spans="1:12" ht="39" customHeight="1" x14ac:dyDescent="0.2">
      <c r="A20" s="8" t="s">
        <v>27</v>
      </c>
      <c r="B20" s="35" t="s">
        <v>12</v>
      </c>
      <c r="C20" s="99"/>
      <c r="D20" s="71">
        <f t="shared" si="13"/>
        <v>0</v>
      </c>
      <c r="E20" s="72">
        <f t="shared" si="13"/>
        <v>0</v>
      </c>
      <c r="F20" s="73">
        <f t="shared" si="13"/>
        <v>0</v>
      </c>
      <c r="G20" s="72">
        <f t="shared" si="14"/>
        <v>0</v>
      </c>
      <c r="H20" s="73">
        <f t="shared" si="14"/>
        <v>0</v>
      </c>
      <c r="I20" s="72">
        <f t="shared" si="14"/>
        <v>0</v>
      </c>
      <c r="J20" s="73">
        <f t="shared" si="14"/>
        <v>0</v>
      </c>
      <c r="K20" s="72">
        <f t="shared" si="14"/>
        <v>0</v>
      </c>
      <c r="L20" s="40"/>
    </row>
    <row r="21" spans="1:12" ht="19.5" customHeight="1" x14ac:dyDescent="0.2">
      <c r="A21" s="9" t="s">
        <v>23</v>
      </c>
      <c r="B21" s="36" t="s">
        <v>16</v>
      </c>
      <c r="C21" s="92"/>
      <c r="D21" s="74">
        <f t="shared" si="15"/>
        <v>0</v>
      </c>
      <c r="E21" s="75">
        <f t="shared" si="15"/>
        <v>0</v>
      </c>
      <c r="F21" s="76">
        <f t="shared" si="15"/>
        <v>0</v>
      </c>
      <c r="G21" s="75">
        <f t="shared" si="16"/>
        <v>0</v>
      </c>
      <c r="H21" s="76">
        <f t="shared" si="16"/>
        <v>0</v>
      </c>
      <c r="I21" s="75">
        <f t="shared" si="16"/>
        <v>0</v>
      </c>
      <c r="J21" s="76">
        <f t="shared" si="16"/>
        <v>0</v>
      </c>
      <c r="K21" s="75">
        <f t="shared" si="16"/>
        <v>0</v>
      </c>
      <c r="L21" s="40"/>
    </row>
    <row r="22" spans="1:12" ht="11.25" customHeight="1" x14ac:dyDescent="0.2">
      <c r="A22" s="9" t="s">
        <v>17</v>
      </c>
      <c r="B22" s="36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40"/>
    </row>
    <row r="23" spans="1:12" ht="19.5" customHeight="1" x14ac:dyDescent="0.2">
      <c r="A23" s="10" t="s">
        <v>19</v>
      </c>
      <c r="B23" s="37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40"/>
    </row>
    <row r="24" spans="1:12" ht="39" customHeight="1" x14ac:dyDescent="0.2">
      <c r="A24" s="16" t="s">
        <v>28</v>
      </c>
      <c r="B24" s="38" t="s">
        <v>12</v>
      </c>
      <c r="C24" s="99"/>
      <c r="D24" s="71">
        <f t="shared" si="13"/>
        <v>0</v>
      </c>
      <c r="E24" s="72">
        <f t="shared" si="13"/>
        <v>0</v>
      </c>
      <c r="F24" s="73">
        <f t="shared" si="13"/>
        <v>0</v>
      </c>
      <c r="G24" s="72">
        <f t="shared" si="14"/>
        <v>0</v>
      </c>
      <c r="H24" s="73">
        <f t="shared" si="14"/>
        <v>0</v>
      </c>
      <c r="I24" s="72">
        <f t="shared" si="14"/>
        <v>0</v>
      </c>
      <c r="J24" s="73">
        <f t="shared" si="14"/>
        <v>0</v>
      </c>
      <c r="K24" s="72">
        <f t="shared" si="14"/>
        <v>0</v>
      </c>
      <c r="L24" s="40"/>
    </row>
    <row r="25" spans="1:12" ht="19.5" customHeight="1" x14ac:dyDescent="0.2">
      <c r="A25" s="9" t="s">
        <v>23</v>
      </c>
      <c r="B25" s="36" t="s">
        <v>16</v>
      </c>
      <c r="C25" s="92"/>
      <c r="D25" s="74">
        <f t="shared" si="15"/>
        <v>0</v>
      </c>
      <c r="E25" s="75">
        <f t="shared" si="15"/>
        <v>0</v>
      </c>
      <c r="F25" s="76">
        <f t="shared" si="15"/>
        <v>0</v>
      </c>
      <c r="G25" s="75">
        <f t="shared" si="16"/>
        <v>0</v>
      </c>
      <c r="H25" s="76">
        <f t="shared" si="16"/>
        <v>0</v>
      </c>
      <c r="I25" s="75">
        <f t="shared" si="16"/>
        <v>0</v>
      </c>
      <c r="J25" s="76">
        <f t="shared" si="16"/>
        <v>0</v>
      </c>
      <c r="K25" s="75">
        <f t="shared" si="16"/>
        <v>0</v>
      </c>
      <c r="L25" s="40"/>
    </row>
    <row r="26" spans="1:12" ht="11.25" customHeight="1" x14ac:dyDescent="0.2">
      <c r="A26" s="9" t="s">
        <v>17</v>
      </c>
      <c r="B26" s="36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40"/>
    </row>
    <row r="27" spans="1:12" ht="19.5" customHeight="1" x14ac:dyDescent="0.2">
      <c r="A27" s="10" t="s">
        <v>19</v>
      </c>
      <c r="B27" s="37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40"/>
    </row>
    <row r="28" spans="1:12" ht="54" customHeight="1" x14ac:dyDescent="0.15">
      <c r="A28" s="31" t="s">
        <v>29</v>
      </c>
      <c r="B28" s="32" t="s">
        <v>12</v>
      </c>
      <c r="C28" s="105">
        <v>100071.1</v>
      </c>
      <c r="D28" s="106">
        <v>99160.245241989993</v>
      </c>
      <c r="E28" s="107">
        <v>103413.615322971</v>
      </c>
      <c r="F28" s="105">
        <v>106884.52514358</v>
      </c>
      <c r="G28" s="107">
        <v>107070.242864484</v>
      </c>
      <c r="H28" s="105">
        <v>110890.435479101</v>
      </c>
      <c r="I28" s="107">
        <v>111396.467557996</v>
      </c>
      <c r="J28" s="105">
        <v>115355.890066698</v>
      </c>
      <c r="K28" s="107">
        <v>116148.600525159</v>
      </c>
      <c r="L28" s="108" t="s">
        <v>30</v>
      </c>
    </row>
    <row r="29" spans="1:12" ht="29.25" customHeight="1" x14ac:dyDescent="0.15">
      <c r="A29" s="12" t="s">
        <v>13</v>
      </c>
      <c r="B29" s="41" t="s">
        <v>12</v>
      </c>
      <c r="C29" s="109">
        <v>0</v>
      </c>
      <c r="D29" s="77">
        <v>38</v>
      </c>
      <c r="E29" s="62" t="s">
        <v>14</v>
      </c>
      <c r="F29" s="63" t="s">
        <v>14</v>
      </c>
      <c r="G29" s="62" t="s">
        <v>14</v>
      </c>
      <c r="H29" s="63" t="s">
        <v>14</v>
      </c>
      <c r="I29" s="62" t="s">
        <v>14</v>
      </c>
      <c r="J29" s="63" t="s">
        <v>14</v>
      </c>
      <c r="K29" s="62" t="s">
        <v>14</v>
      </c>
      <c r="L29" s="44"/>
    </row>
    <row r="30" spans="1:12" ht="18" customHeight="1" x14ac:dyDescent="0.15">
      <c r="A30" s="14" t="s">
        <v>23</v>
      </c>
      <c r="B30" s="33" t="s">
        <v>16</v>
      </c>
      <c r="C30" s="110">
        <v>102.4</v>
      </c>
      <c r="D30" s="111">
        <v>99.089792399593904</v>
      </c>
      <c r="E30" s="112">
        <v>104.28939044130099</v>
      </c>
      <c r="F30" s="110">
        <v>103.356337373729</v>
      </c>
      <c r="G30" s="112">
        <v>103.53592467499899</v>
      </c>
      <c r="H30" s="110">
        <v>103.747886169808</v>
      </c>
      <c r="I30" s="112">
        <v>104.04054812781899</v>
      </c>
      <c r="J30" s="110">
        <v>104.02690689084601</v>
      </c>
      <c r="K30" s="112">
        <v>104.265963788025</v>
      </c>
      <c r="L30" s="96"/>
    </row>
    <row r="31" spans="1:12" ht="11.25" customHeight="1" x14ac:dyDescent="0.15">
      <c r="A31" s="14" t="s">
        <v>17</v>
      </c>
      <c r="B31" s="33" t="s">
        <v>24</v>
      </c>
      <c r="C31" s="110">
        <v>102.5</v>
      </c>
      <c r="D31" s="111">
        <v>100.897517255232</v>
      </c>
      <c r="E31" s="112">
        <v>103.10411735458899</v>
      </c>
      <c r="F31" s="110">
        <v>102.06150346835101</v>
      </c>
      <c r="G31" s="112">
        <v>102.02472025646399</v>
      </c>
      <c r="H31" s="110">
        <v>102.339161904704</v>
      </c>
      <c r="I31" s="112">
        <v>102.31855976038101</v>
      </c>
      <c r="J31" s="110">
        <v>102.332768104027</v>
      </c>
      <c r="K31" s="112">
        <v>102.287533198847</v>
      </c>
      <c r="L31" s="96"/>
    </row>
    <row r="32" spans="1:12" ht="18" customHeight="1" x14ac:dyDescent="0.15">
      <c r="A32" s="42" t="s">
        <v>19</v>
      </c>
      <c r="B32" s="43" t="s">
        <v>25</v>
      </c>
      <c r="C32" s="113">
        <v>99.9</v>
      </c>
      <c r="D32" s="114">
        <v>98.195498100850301</v>
      </c>
      <c r="E32" s="115">
        <v>101.137917620934</v>
      </c>
      <c r="F32" s="113">
        <v>101.26352442715999</v>
      </c>
      <c r="G32" s="115">
        <v>101.476099946044</v>
      </c>
      <c r="H32" s="113">
        <v>101.37119814843599</v>
      </c>
      <c r="I32" s="115">
        <v>101.678472896882</v>
      </c>
      <c r="J32" s="113">
        <v>101.65129366936399</v>
      </c>
      <c r="K32" s="115">
        <v>101.93103676091</v>
      </c>
      <c r="L32" s="96"/>
    </row>
    <row r="33" spans="1:12" ht="45" customHeight="1" x14ac:dyDescent="0.15">
      <c r="A33" s="31" t="s">
        <v>31</v>
      </c>
      <c r="B33" s="32" t="s">
        <v>12</v>
      </c>
      <c r="C33" s="99">
        <v>38569</v>
      </c>
      <c r="D33" s="94">
        <f t="shared" ref="D33:F38" si="17">IF(ISERROR(D37*C33*D36/10000),0,(D37*C33*D36/10000))</f>
        <v>44203.998691188535</v>
      </c>
      <c r="E33" s="95">
        <f t="shared" si="17"/>
        <v>45471.756245064214</v>
      </c>
      <c r="F33" s="93">
        <f t="shared" si="17"/>
        <v>46843.911961515274</v>
      </c>
      <c r="G33" s="95">
        <f t="shared" ref="G33:K38" si="18">IF(ISERROR(G37*E33*G36/10000),0,(G37*E33*G36/10000))</f>
        <v>46936.265098448996</v>
      </c>
      <c r="H33" s="93">
        <f t="shared" si="18"/>
        <v>48588.941369905646</v>
      </c>
      <c r="I33" s="95">
        <f t="shared" si="18"/>
        <v>48827.796581916497</v>
      </c>
      <c r="J33" s="93">
        <f t="shared" si="18"/>
        <v>50596.150537896443</v>
      </c>
      <c r="K33" s="95">
        <f t="shared" si="18"/>
        <v>50944.579219335741</v>
      </c>
      <c r="L33" s="96"/>
    </row>
    <row r="34" spans="1:12" ht="29.25" customHeight="1" x14ac:dyDescent="0.15">
      <c r="A34" s="46" t="s">
        <v>13</v>
      </c>
      <c r="B34" s="47" t="s">
        <v>12</v>
      </c>
      <c r="C34" s="91">
        <v>1986</v>
      </c>
      <c r="D34" s="61">
        <v>5545</v>
      </c>
      <c r="E34" s="78" t="s">
        <v>14</v>
      </c>
      <c r="F34" s="79" t="s">
        <v>14</v>
      </c>
      <c r="G34" s="78" t="s">
        <v>14</v>
      </c>
      <c r="H34" s="79" t="s">
        <v>14</v>
      </c>
      <c r="I34" s="78" t="s">
        <v>14</v>
      </c>
      <c r="J34" s="79" t="s">
        <v>14</v>
      </c>
      <c r="K34" s="78" t="s">
        <v>14</v>
      </c>
      <c r="L34" s="96"/>
    </row>
    <row r="35" spans="1:12" ht="18" customHeight="1" x14ac:dyDescent="0.15">
      <c r="A35" s="14" t="s">
        <v>23</v>
      </c>
      <c r="B35" s="33" t="s">
        <v>16</v>
      </c>
      <c r="C35" s="97">
        <v>121.34</v>
      </c>
      <c r="D35" s="64">
        <f t="shared" si="2"/>
        <v>114.61017576599998</v>
      </c>
      <c r="E35" s="65">
        <f t="shared" si="2"/>
        <v>102.86797030000001</v>
      </c>
      <c r="F35" s="66">
        <f t="shared" si="2"/>
        <v>103.0176</v>
      </c>
      <c r="G35" s="65">
        <f t="shared" si="3"/>
        <v>103.22069999999999</v>
      </c>
      <c r="H35" s="66">
        <f t="shared" si="3"/>
        <v>103.7252</v>
      </c>
      <c r="I35" s="65">
        <f t="shared" si="3"/>
        <v>104.03000000000003</v>
      </c>
      <c r="J35" s="66">
        <f t="shared" si="3"/>
        <v>104.131</v>
      </c>
      <c r="K35" s="65">
        <f t="shared" si="3"/>
        <v>104.3352</v>
      </c>
      <c r="L35" s="96"/>
    </row>
    <row r="36" spans="1:12" ht="11.25" customHeight="1" x14ac:dyDescent="0.15">
      <c r="A36" s="14" t="s">
        <v>17</v>
      </c>
      <c r="B36" s="33" t="s">
        <v>24</v>
      </c>
      <c r="C36" s="97">
        <v>113.21</v>
      </c>
      <c r="D36" s="116">
        <v>113.94927</v>
      </c>
      <c r="E36" s="117">
        <v>102.1529</v>
      </c>
      <c r="F36" s="97">
        <v>102.2</v>
      </c>
      <c r="G36" s="117">
        <v>102.3</v>
      </c>
      <c r="H36" s="97">
        <v>102.8</v>
      </c>
      <c r="I36" s="117">
        <v>103</v>
      </c>
      <c r="J36" s="97">
        <v>103.1</v>
      </c>
      <c r="K36" s="117">
        <v>103.2</v>
      </c>
      <c r="L36" s="96"/>
    </row>
    <row r="37" spans="1:12" ht="18" customHeight="1" x14ac:dyDescent="0.15">
      <c r="A37" s="42" t="s">
        <v>19</v>
      </c>
      <c r="B37" s="43" t="s">
        <v>25</v>
      </c>
      <c r="C37" s="118">
        <v>107.18</v>
      </c>
      <c r="D37" s="119">
        <v>100.58</v>
      </c>
      <c r="E37" s="120">
        <v>100.7</v>
      </c>
      <c r="F37" s="118">
        <v>100.8</v>
      </c>
      <c r="G37" s="120">
        <v>100.9</v>
      </c>
      <c r="H37" s="118">
        <v>100.9</v>
      </c>
      <c r="I37" s="120">
        <v>101</v>
      </c>
      <c r="J37" s="118">
        <v>101</v>
      </c>
      <c r="K37" s="120">
        <v>101.1</v>
      </c>
      <c r="L37" s="96"/>
    </row>
    <row r="38" spans="1:12" ht="54" customHeight="1" x14ac:dyDescent="0.15">
      <c r="A38" s="31" t="s">
        <v>32</v>
      </c>
      <c r="B38" s="32" t="s">
        <v>12</v>
      </c>
      <c r="C38" s="99">
        <v>9772.4</v>
      </c>
      <c r="D38" s="94">
        <f t="shared" si="17"/>
        <v>11532.799879376775</v>
      </c>
      <c r="E38" s="95">
        <f t="shared" si="17"/>
        <v>11994.111874551845</v>
      </c>
      <c r="F38" s="93">
        <f t="shared" si="17"/>
        <v>12535.358167002871</v>
      </c>
      <c r="G38" s="95">
        <f t="shared" si="18"/>
        <v>12583.982296542305</v>
      </c>
      <c r="H38" s="93">
        <f t="shared" si="18"/>
        <v>13114.090582857059</v>
      </c>
      <c r="I38" s="95">
        <f t="shared" si="18"/>
        <v>13216.01280738614</v>
      </c>
      <c r="J38" s="93">
        <f t="shared" si="18"/>
        <v>13746.386460309512</v>
      </c>
      <c r="K38" s="95">
        <f t="shared" si="18"/>
        <v>13906.893092905057</v>
      </c>
      <c r="L38" s="96"/>
    </row>
    <row r="39" spans="1:12" ht="29.25" customHeight="1" x14ac:dyDescent="0.15">
      <c r="A39" s="46" t="s">
        <v>13</v>
      </c>
      <c r="B39" s="47" t="s">
        <v>12</v>
      </c>
      <c r="C39" s="91">
        <v>1552</v>
      </c>
      <c r="D39" s="61">
        <v>1580</v>
      </c>
      <c r="E39" s="78" t="s">
        <v>14</v>
      </c>
      <c r="F39" s="79" t="s">
        <v>14</v>
      </c>
      <c r="G39" s="78" t="s">
        <v>14</v>
      </c>
      <c r="H39" s="79" t="s">
        <v>14</v>
      </c>
      <c r="I39" s="78" t="s">
        <v>14</v>
      </c>
      <c r="J39" s="79" t="s">
        <v>14</v>
      </c>
      <c r="K39" s="78" t="s">
        <v>14</v>
      </c>
      <c r="L39" s="96"/>
    </row>
    <row r="40" spans="1:12" ht="18" customHeight="1" x14ac:dyDescent="0.15">
      <c r="A40" s="14" t="s">
        <v>23</v>
      </c>
      <c r="B40" s="33" t="s">
        <v>16</v>
      </c>
      <c r="C40" s="97">
        <v>113.58</v>
      </c>
      <c r="D40" s="64">
        <f t="shared" si="2"/>
        <v>118.013997374</v>
      </c>
      <c r="E40" s="65">
        <f t="shared" si="2"/>
        <v>104</v>
      </c>
      <c r="F40" s="66">
        <f t="shared" si="2"/>
        <v>104.51260000000001</v>
      </c>
      <c r="G40" s="65">
        <f t="shared" si="3"/>
        <v>104.91800000000001</v>
      </c>
      <c r="H40" s="66">
        <f t="shared" si="3"/>
        <v>104.6168</v>
      </c>
      <c r="I40" s="65">
        <f t="shared" si="3"/>
        <v>105.02249999999998</v>
      </c>
      <c r="J40" s="66">
        <f t="shared" si="3"/>
        <v>104.82149999999999</v>
      </c>
      <c r="K40" s="65">
        <f t="shared" si="3"/>
        <v>105.2276</v>
      </c>
      <c r="L40" s="96"/>
    </row>
    <row r="41" spans="1:12" ht="11.25" customHeight="1" x14ac:dyDescent="0.15">
      <c r="A41" s="14" t="s">
        <v>17</v>
      </c>
      <c r="B41" s="33" t="s">
        <v>24</v>
      </c>
      <c r="C41" s="97">
        <v>118.96</v>
      </c>
      <c r="D41" s="116">
        <v>120.53314</v>
      </c>
      <c r="E41" s="117">
        <v>104</v>
      </c>
      <c r="F41" s="97">
        <v>104.2</v>
      </c>
      <c r="G41" s="117">
        <v>104.5</v>
      </c>
      <c r="H41" s="97">
        <v>104.2</v>
      </c>
      <c r="I41" s="117">
        <v>104.5</v>
      </c>
      <c r="J41" s="97">
        <v>104.3</v>
      </c>
      <c r="K41" s="117">
        <v>104.6</v>
      </c>
      <c r="L41" s="96"/>
    </row>
    <row r="42" spans="1:12" ht="18" customHeight="1" x14ac:dyDescent="0.15">
      <c r="A42" s="42" t="s">
        <v>19</v>
      </c>
      <c r="B42" s="43" t="s">
        <v>25</v>
      </c>
      <c r="C42" s="118">
        <v>95.48</v>
      </c>
      <c r="D42" s="119">
        <v>97.91</v>
      </c>
      <c r="E42" s="120">
        <v>100</v>
      </c>
      <c r="F42" s="118">
        <v>100.3</v>
      </c>
      <c r="G42" s="120">
        <v>100.4</v>
      </c>
      <c r="H42" s="118">
        <v>100.4</v>
      </c>
      <c r="I42" s="120">
        <v>100.5</v>
      </c>
      <c r="J42" s="118">
        <v>100.5</v>
      </c>
      <c r="K42" s="120">
        <v>100.6</v>
      </c>
      <c r="L42" s="96"/>
    </row>
    <row r="43" spans="1:12" ht="18.75" customHeight="1" x14ac:dyDescent="0.15">
      <c r="A43" s="123" t="s">
        <v>33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25"/>
      <c r="L43" s="90"/>
    </row>
    <row r="44" spans="1:12" ht="19.5" customHeight="1" x14ac:dyDescent="0.2">
      <c r="A44" s="8" t="s">
        <v>34</v>
      </c>
      <c r="B44" s="35" t="s">
        <v>25</v>
      </c>
      <c r="C44" s="80">
        <f t="shared" ref="C44:K44" si="19">C19</f>
        <v>0</v>
      </c>
      <c r="D44" s="80">
        <f t="shared" si="19"/>
        <v>0</v>
      </c>
      <c r="E44" s="81">
        <f t="shared" si="19"/>
        <v>0</v>
      </c>
      <c r="F44" s="82">
        <f t="shared" si="19"/>
        <v>0</v>
      </c>
      <c r="G44" s="81">
        <f t="shared" si="19"/>
        <v>0</v>
      </c>
      <c r="H44" s="82">
        <f t="shared" si="19"/>
        <v>0</v>
      </c>
      <c r="I44" s="81">
        <f t="shared" si="19"/>
        <v>0</v>
      </c>
      <c r="J44" s="82">
        <f t="shared" si="19"/>
        <v>0</v>
      </c>
      <c r="K44" s="81">
        <f t="shared" si="19"/>
        <v>0</v>
      </c>
      <c r="L44" s="40"/>
    </row>
    <row r="45" spans="1:12" ht="11.25" customHeight="1" x14ac:dyDescent="0.2">
      <c r="A45" s="13" t="s">
        <v>35</v>
      </c>
      <c r="B45" s="39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40"/>
    </row>
    <row r="46" spans="1:12" ht="11.25" customHeight="1" x14ac:dyDescent="0.2">
      <c r="A46" s="13" t="s">
        <v>37</v>
      </c>
      <c r="B46" s="39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40"/>
    </row>
    <row r="47" spans="1:12" ht="11.25" customHeight="1" x14ac:dyDescent="0.2">
      <c r="A47" s="121"/>
      <c r="B47" s="122"/>
      <c r="C47" s="118"/>
      <c r="D47" s="119"/>
      <c r="E47" s="120"/>
      <c r="F47" s="118"/>
      <c r="G47" s="120"/>
      <c r="H47" s="118"/>
      <c r="I47" s="120"/>
      <c r="J47" s="118"/>
      <c r="K47" s="120"/>
      <c r="L47" s="40"/>
    </row>
    <row r="48" spans="1:12" ht="19.5" customHeight="1" x14ac:dyDescent="0.2">
      <c r="A48" s="8" t="s">
        <v>39</v>
      </c>
      <c r="B48" s="35" t="s">
        <v>25</v>
      </c>
      <c r="C48" s="80">
        <f t="shared" ref="C48:K48" si="20">C23</f>
        <v>0</v>
      </c>
      <c r="D48" s="80">
        <f t="shared" si="20"/>
        <v>0</v>
      </c>
      <c r="E48" s="81">
        <f t="shared" si="20"/>
        <v>0</v>
      </c>
      <c r="F48" s="82">
        <f t="shared" si="20"/>
        <v>0</v>
      </c>
      <c r="G48" s="81">
        <f t="shared" si="20"/>
        <v>0</v>
      </c>
      <c r="H48" s="82">
        <f t="shared" si="20"/>
        <v>0</v>
      </c>
      <c r="I48" s="81">
        <f t="shared" si="20"/>
        <v>0</v>
      </c>
      <c r="J48" s="82">
        <f t="shared" si="20"/>
        <v>0</v>
      </c>
      <c r="K48" s="81">
        <f t="shared" si="20"/>
        <v>0</v>
      </c>
      <c r="L48" s="40"/>
    </row>
    <row r="49" spans="1:12" ht="11.25" customHeight="1" x14ac:dyDescent="0.2">
      <c r="A49" s="13" t="s">
        <v>40</v>
      </c>
      <c r="B49" s="39" t="s">
        <v>36</v>
      </c>
      <c r="C49" s="97"/>
      <c r="D49" s="116"/>
      <c r="E49" s="117"/>
      <c r="F49" s="97"/>
      <c r="G49" s="117"/>
      <c r="H49" s="97"/>
      <c r="I49" s="117"/>
      <c r="J49" s="97"/>
      <c r="K49" s="117"/>
      <c r="L49" s="40"/>
    </row>
    <row r="50" spans="1:12" ht="11.25" customHeight="1" x14ac:dyDescent="0.2">
      <c r="A50" s="13" t="s">
        <v>41</v>
      </c>
      <c r="B50" s="39" t="s">
        <v>42</v>
      </c>
      <c r="C50" s="97"/>
      <c r="D50" s="116"/>
      <c r="E50" s="117"/>
      <c r="F50" s="97"/>
      <c r="G50" s="117"/>
      <c r="H50" s="97"/>
      <c r="I50" s="117"/>
      <c r="J50" s="97"/>
      <c r="K50" s="117"/>
      <c r="L50" s="40"/>
    </row>
    <row r="51" spans="1:12" ht="11.25" customHeight="1" x14ac:dyDescent="0.2">
      <c r="A51" s="13" t="s">
        <v>43</v>
      </c>
      <c r="B51" s="39" t="s">
        <v>42</v>
      </c>
      <c r="C51" s="97"/>
      <c r="D51" s="116"/>
      <c r="E51" s="117"/>
      <c r="F51" s="97"/>
      <c r="G51" s="117"/>
      <c r="H51" s="97"/>
      <c r="I51" s="117"/>
      <c r="J51" s="97"/>
      <c r="K51" s="117"/>
      <c r="L51" s="40"/>
    </row>
    <row r="52" spans="1:12" ht="11.25" customHeight="1" x14ac:dyDescent="0.2">
      <c r="A52" s="13" t="s">
        <v>44</v>
      </c>
      <c r="B52" s="39" t="s">
        <v>42</v>
      </c>
      <c r="C52" s="97"/>
      <c r="D52" s="116"/>
      <c r="E52" s="117"/>
      <c r="F52" s="97"/>
      <c r="G52" s="117"/>
      <c r="H52" s="97"/>
      <c r="I52" s="117"/>
      <c r="J52" s="97"/>
      <c r="K52" s="117"/>
      <c r="L52" s="40"/>
    </row>
    <row r="53" spans="1:12" ht="11.25" customHeight="1" x14ac:dyDescent="0.2">
      <c r="A53" s="13" t="s">
        <v>45</v>
      </c>
      <c r="B53" s="39" t="s">
        <v>36</v>
      </c>
      <c r="C53" s="97"/>
      <c r="D53" s="116"/>
      <c r="E53" s="117"/>
      <c r="F53" s="97"/>
      <c r="G53" s="117"/>
      <c r="H53" s="97"/>
      <c r="I53" s="117"/>
      <c r="J53" s="97"/>
      <c r="K53" s="117"/>
      <c r="L53" s="40"/>
    </row>
    <row r="54" spans="1:12" ht="11.25" customHeight="1" x14ac:dyDescent="0.2">
      <c r="A54" s="121"/>
      <c r="B54" s="122"/>
      <c r="C54" s="118"/>
      <c r="D54" s="119"/>
      <c r="E54" s="120"/>
      <c r="F54" s="118"/>
      <c r="G54" s="120"/>
      <c r="H54" s="118"/>
      <c r="I54" s="120"/>
      <c r="J54" s="118"/>
      <c r="K54" s="120"/>
      <c r="L54" s="40"/>
    </row>
    <row r="55" spans="1:12" ht="29.25" customHeight="1" x14ac:dyDescent="0.2">
      <c r="A55" s="8" t="s">
        <v>46</v>
      </c>
      <c r="B55" s="35" t="s">
        <v>25</v>
      </c>
      <c r="C55" s="80">
        <f t="shared" ref="C55:K55" si="21">C37</f>
        <v>107.18</v>
      </c>
      <c r="D55" s="80">
        <f t="shared" si="21"/>
        <v>100.58</v>
      </c>
      <c r="E55" s="81">
        <f t="shared" si="21"/>
        <v>100.7</v>
      </c>
      <c r="F55" s="82">
        <f t="shared" si="21"/>
        <v>100.8</v>
      </c>
      <c r="G55" s="81">
        <f t="shared" si="21"/>
        <v>100.9</v>
      </c>
      <c r="H55" s="82">
        <f t="shared" si="21"/>
        <v>100.9</v>
      </c>
      <c r="I55" s="81">
        <f t="shared" si="21"/>
        <v>101</v>
      </c>
      <c r="J55" s="82">
        <f t="shared" si="21"/>
        <v>101</v>
      </c>
      <c r="K55" s="81">
        <f t="shared" si="21"/>
        <v>101.1</v>
      </c>
      <c r="L55" s="40"/>
    </row>
    <row r="56" spans="1:12" ht="11.25" customHeight="1" x14ac:dyDescent="0.2">
      <c r="A56" s="13" t="s">
        <v>47</v>
      </c>
      <c r="B56" s="39" t="s">
        <v>48</v>
      </c>
      <c r="C56" s="97">
        <v>12.8</v>
      </c>
      <c r="D56" s="116">
        <v>13.72</v>
      </c>
      <c r="E56" s="117">
        <v>13.82</v>
      </c>
      <c r="F56" s="97">
        <v>13.93</v>
      </c>
      <c r="G56" s="117">
        <v>13.94</v>
      </c>
      <c r="H56" s="97">
        <v>14.06</v>
      </c>
      <c r="I56" s="117">
        <v>14.08</v>
      </c>
      <c r="J56" s="97">
        <v>14.2</v>
      </c>
      <c r="K56" s="117">
        <v>14.23</v>
      </c>
      <c r="L56" s="40"/>
    </row>
    <row r="57" spans="1:12" ht="11.25" customHeight="1" x14ac:dyDescent="0.2">
      <c r="A57" s="121"/>
      <c r="B57" s="122"/>
      <c r="C57" s="118"/>
      <c r="D57" s="119"/>
      <c r="E57" s="120"/>
      <c r="F57" s="118"/>
      <c r="G57" s="120"/>
      <c r="H57" s="118"/>
      <c r="I57" s="120"/>
      <c r="J57" s="118"/>
      <c r="K57" s="120"/>
      <c r="L57" s="40"/>
    </row>
    <row r="58" spans="1:12" ht="39" customHeight="1" x14ac:dyDescent="0.2">
      <c r="A58" s="8" t="s">
        <v>49</v>
      </c>
      <c r="B58" s="35" t="s">
        <v>25</v>
      </c>
      <c r="C58" s="80">
        <f>C42</f>
        <v>95.48</v>
      </c>
      <c r="D58" s="80">
        <f>D42</f>
        <v>97.91</v>
      </c>
      <c r="E58" s="81">
        <f>E42</f>
        <v>100</v>
      </c>
      <c r="F58" s="82">
        <f>F42</f>
        <v>100.3</v>
      </c>
      <c r="G58" s="81">
        <f>G42</f>
        <v>100.4</v>
      </c>
      <c r="H58" s="82">
        <f>H42</f>
        <v>100.4</v>
      </c>
      <c r="I58" s="81">
        <f>I42</f>
        <v>100.5</v>
      </c>
      <c r="J58" s="82">
        <f>J42</f>
        <v>100.5</v>
      </c>
      <c r="K58" s="81">
        <f>K42</f>
        <v>100.6</v>
      </c>
      <c r="L58" s="40"/>
    </row>
    <row r="59" spans="1:12" ht="11.25" customHeight="1" x14ac:dyDescent="0.2">
      <c r="A59" s="13" t="s">
        <v>50</v>
      </c>
      <c r="B59" s="39" t="s">
        <v>51</v>
      </c>
      <c r="C59" s="97">
        <v>246.4</v>
      </c>
      <c r="D59" s="116">
        <v>244.304</v>
      </c>
      <c r="E59" s="117">
        <v>244.3</v>
      </c>
      <c r="F59" s="97">
        <v>245</v>
      </c>
      <c r="G59" s="117">
        <v>245.3</v>
      </c>
      <c r="H59" s="97">
        <v>246</v>
      </c>
      <c r="I59" s="117">
        <v>246.5</v>
      </c>
      <c r="J59" s="97">
        <v>247.2</v>
      </c>
      <c r="K59" s="117">
        <v>248</v>
      </c>
      <c r="L59" s="40"/>
    </row>
    <row r="60" spans="1:12" ht="11.25" customHeight="1" x14ac:dyDescent="0.2">
      <c r="A60" s="13" t="s">
        <v>52</v>
      </c>
      <c r="B60" s="39" t="s">
        <v>51</v>
      </c>
      <c r="C60" s="97">
        <v>41</v>
      </c>
      <c r="D60" s="116">
        <v>37.1</v>
      </c>
      <c r="E60" s="117">
        <v>37.1</v>
      </c>
      <c r="F60" s="97">
        <v>37.200000000000003</v>
      </c>
      <c r="G60" s="117">
        <v>37.25</v>
      </c>
      <c r="H60" s="97">
        <v>37.299999999999997</v>
      </c>
      <c r="I60" s="117">
        <v>37.4</v>
      </c>
      <c r="J60" s="97">
        <v>37.5</v>
      </c>
      <c r="K60" s="117">
        <v>37.6</v>
      </c>
      <c r="L60" s="40"/>
    </row>
    <row r="61" spans="1:12" ht="11.25" customHeight="1" x14ac:dyDescent="0.2">
      <c r="A61" s="121"/>
      <c r="B61" s="122"/>
      <c r="C61" s="118"/>
      <c r="D61" s="119"/>
      <c r="E61" s="120"/>
      <c r="F61" s="118"/>
      <c r="G61" s="120"/>
      <c r="H61" s="118"/>
      <c r="I61" s="120"/>
      <c r="J61" s="118"/>
      <c r="K61" s="120"/>
      <c r="L61" s="45"/>
    </row>
    <row r="62" spans="1:12" ht="11.25" customHeight="1" x14ac:dyDescent="0.2">
      <c r="A62" s="2"/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$F$120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$H$120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$J$120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$F$120</formula>
    </cfRule>
  </conditionalFormatting>
  <conditionalFormatting sqref="I40">
    <cfRule type="cellIs" dxfId="13" priority="14" stopIfTrue="1" operator="lessThan">
      <formula>$H$120</formula>
    </cfRule>
  </conditionalFormatting>
  <conditionalFormatting sqref="K40">
    <cfRule type="cellIs" dxfId="12" priority="15" stopIfTrue="1" operator="lessThan">
      <formula>$J$120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48">
    <cfRule type="cellIs" dxfId="8" priority="9" operator="lessThan">
      <formula>#REF!</formula>
    </cfRule>
  </conditionalFormatting>
  <conditionalFormatting sqref="I48">
    <cfRule type="cellIs" dxfId="7" priority="8" operator="lessThan">
      <formula>$H$14</formula>
    </cfRule>
  </conditionalFormatting>
  <conditionalFormatting sqref="K48">
    <cfRule type="cellIs" dxfId="6" priority="7" operator="lessThan">
      <formula>$J$14</formula>
    </cfRule>
  </conditionalFormatting>
  <conditionalFormatting sqref="G55">
    <cfRule type="cellIs" dxfId="5" priority="6" operator="lessThan">
      <formula>#REF!</formula>
    </cfRule>
  </conditionalFormatting>
  <conditionalFormatting sqref="I55">
    <cfRule type="cellIs" dxfId="4" priority="5" operator="lessThan">
      <formula>$H$14</formula>
    </cfRule>
  </conditionalFormatting>
  <conditionalFormatting sqref="K55">
    <cfRule type="cellIs" dxfId="3" priority="4" operator="lessThan">
      <formula>$J$14</formula>
    </cfRule>
  </conditionalFormatting>
  <conditionalFormatting sqref="G58">
    <cfRule type="cellIs" dxfId="2" priority="3" operator="lessThan">
      <formula>#REF!</formula>
    </cfRule>
  </conditionalFormatting>
  <conditionalFormatting sqref="I58">
    <cfRule type="cellIs" dxfId="1" priority="2" operator="lessThan">
      <formula>$H$14</formula>
    </cfRule>
  </conditionalFormatting>
  <conditionalFormatting sqref="K58">
    <cfRule type="cellIs" dxfId="0" priority="1" operator="lessThan">
      <formula>$J$14</formula>
    </cfRule>
  </conditionalFormatting>
  <pageMargins left="0.7" right="0.7" top="0.75" bottom="0.75" header="0.3" footer="0.3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55</cp:lastModifiedBy>
  <cp:lastPrinted>2024-07-26T09:49:31Z</cp:lastPrinted>
  <dcterms:created xsi:type="dcterms:W3CDTF">2024-05-03T10:53:24Z</dcterms:created>
  <dcterms:modified xsi:type="dcterms:W3CDTF">2024-07-26T09:49:36Z</dcterms:modified>
</cp:coreProperties>
</file>